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\SkyDrive\ALL THINGS RACING\"/>
    </mc:Choice>
  </mc:AlternateContent>
  <bookViews>
    <workbookView xWindow="0" yWindow="0" windowWidth="28605" windowHeight="10635" activeTab="1"/>
  </bookViews>
  <sheets>
    <sheet name="ARAPAHOE PARK RACE SCHEDULE" sheetId="1" r:id="rId1"/>
    <sheet name="ARABIAN RACE RESULTS" sheetId="4" r:id="rId2"/>
    <sheet name="CO-BRA RUNNER RESULTS" sheetId="2" r:id="rId3"/>
    <sheet name="CO-BRA RUNNER DISTRIBUTIO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4" l="1"/>
  <c r="F45" i="3" l="1"/>
  <c r="E45" i="3"/>
  <c r="AD18" i="2"/>
  <c r="E18" i="2"/>
  <c r="AA17" i="2"/>
  <c r="Y17" i="2"/>
  <c r="W17" i="2"/>
  <c r="AC17" i="2"/>
  <c r="N15" i="4"/>
  <c r="Q47" i="1"/>
  <c r="Q40" i="1" l="1"/>
  <c r="P40" i="1"/>
  <c r="Q21" i="1" l="1"/>
  <c r="P21" i="1"/>
  <c r="U17" i="2" l="1"/>
  <c r="S17" i="2"/>
  <c r="Q17" i="2"/>
  <c r="O17" i="2"/>
  <c r="M17" i="2"/>
  <c r="O46" i="1" l="1"/>
  <c r="N46" i="1"/>
  <c r="M46" i="1"/>
  <c r="K44" i="3" l="1"/>
  <c r="K41" i="3"/>
  <c r="K38" i="3"/>
  <c r="K35" i="3"/>
  <c r="K32" i="3"/>
  <c r="K29" i="3"/>
  <c r="K26" i="3"/>
  <c r="K23" i="3"/>
  <c r="K20" i="3"/>
  <c r="K17" i="3"/>
  <c r="K14" i="3"/>
  <c r="J45" i="3" l="1"/>
  <c r="I45" i="3"/>
  <c r="H45" i="3"/>
  <c r="G45" i="3"/>
  <c r="K11" i="3"/>
  <c r="M10" i="3"/>
  <c r="M9" i="3"/>
  <c r="M8" i="3"/>
  <c r="K8" i="3"/>
  <c r="M7" i="3"/>
  <c r="M6" i="3"/>
  <c r="M5" i="3"/>
  <c r="K5" i="3"/>
  <c r="M4" i="3"/>
  <c r="M3" i="3"/>
  <c r="K17" i="2"/>
  <c r="I17" i="2"/>
  <c r="G17" i="2"/>
  <c r="E17" i="2"/>
  <c r="D17" i="2"/>
  <c r="K45" i="3" l="1"/>
  <c r="M47" i="3"/>
  <c r="F46" i="1"/>
  <c r="E46" i="1"/>
  <c r="D46" i="1"/>
  <c r="L46" i="1"/>
  <c r="K46" i="1"/>
  <c r="J46" i="1"/>
  <c r="I46" i="1"/>
  <c r="H46" i="1"/>
  <c r="G46" i="1"/>
  <c r="C46" i="1"/>
  <c r="Q45" i="1"/>
  <c r="P45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Q31" i="1"/>
  <c r="P31" i="1"/>
  <c r="Q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0" i="1"/>
  <c r="P20" i="1"/>
  <c r="Q19" i="1"/>
  <c r="Q18" i="1"/>
  <c r="P18" i="1"/>
  <c r="Q17" i="1"/>
  <c r="P17" i="1"/>
  <c r="Q16" i="1"/>
  <c r="P16" i="1"/>
  <c r="Q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P46" i="1" l="1"/>
  <c r="Q46" i="1"/>
</calcChain>
</file>

<file path=xl/sharedStrings.xml><?xml version="1.0" encoding="utf-8"?>
<sst xmlns="http://schemas.openxmlformats.org/spreadsheetml/2006/main" count="489" uniqueCount="151">
  <si>
    <t>RACE DAY</t>
  </si>
  <si>
    <t>DATE</t>
  </si>
  <si>
    <t xml:space="preserve"># OF RACES </t>
  </si>
  <si>
    <t>MIXED TB/QH</t>
  </si>
  <si>
    <t># HORSES</t>
  </si>
  <si>
    <t>MIXED purses</t>
  </si>
  <si>
    <t xml:space="preserve"> TB RACES</t>
  </si>
  <si>
    <t>TB purses</t>
  </si>
  <si>
    <t>QH RACES</t>
  </si>
  <si>
    <t>QH purses</t>
  </si>
  <si>
    <t>ARAB RACES</t>
  </si>
  <si>
    <t>ARAB purses</t>
  </si>
  <si>
    <t>TOTAL HORSES</t>
  </si>
  <si>
    <t>COMBINED purses</t>
  </si>
  <si>
    <t>TOTALS</t>
  </si>
  <si>
    <t>PERCENTAGE OF TOTAL</t>
  </si>
  <si>
    <t>NAME</t>
  </si>
  <si>
    <t>PURSE</t>
  </si>
  <si>
    <t>EARNINGS</t>
  </si>
  <si>
    <t>S(SCRATCHED) DNR(DID NOT RUN)</t>
  </si>
  <si>
    <t>CO DEP OF REV/DIV OF RACING</t>
  </si>
  <si>
    <t>CO-BRED FUNDS</t>
  </si>
  <si>
    <t>DISTRBUTION OF RUNNER'S POOL</t>
  </si>
  <si>
    <t>RECIPIENT 1</t>
  </si>
  <si>
    <t>RUNNER</t>
  </si>
  <si>
    <t>DAM (+ INDICATES ACCREDITED)</t>
  </si>
  <si>
    <t>SIRE (+ INDICATES ACCREDITED)</t>
  </si>
  <si>
    <t>OWNER(S)</t>
  </si>
  <si>
    <t>TRACK EARNINGS</t>
  </si>
  <si>
    <t>% OF CO-BRED FUNDS TO RUNNER'S POOL</t>
  </si>
  <si>
    <t>COLORADO RUNNER 70%</t>
  </si>
  <si>
    <t>COLORADO DAM 20% (30% IF SIRE NOT CO. ACCREDITED)</t>
  </si>
  <si>
    <t>COLORADO SIRE 10%</t>
  </si>
  <si>
    <t>RECIPIENT</t>
  </si>
  <si>
    <t>AMOUNT</t>
  </si>
  <si>
    <t xml:space="preserve">CHECK DATE/MAIL DATE </t>
  </si>
  <si>
    <t>W-9 MAILED/1099 MISC MAILED</t>
  </si>
  <si>
    <t>minus 10% admin fee</t>
  </si>
  <si>
    <t>AA RICH MOTHER</t>
  </si>
  <si>
    <t>DJETS MOJO</t>
  </si>
  <si>
    <t># HORSES E.</t>
  </si>
  <si>
    <t>4th</t>
  </si>
  <si>
    <t>3rd</t>
  </si>
  <si>
    <t>Jane Teutsch</t>
  </si>
  <si>
    <t>Garrett or Lisa Ford</t>
  </si>
  <si>
    <t>DC WELL DONE</t>
  </si>
  <si>
    <t>TH RICHIE</t>
  </si>
  <si>
    <t>N/A</t>
  </si>
  <si>
    <t>B J ZELL</t>
  </si>
  <si>
    <t>DJET SET DE FALGAS</t>
  </si>
  <si>
    <t>DISPERSAL TBD</t>
  </si>
  <si>
    <t>TBD</t>
  </si>
  <si>
    <t>RACE #</t>
  </si>
  <si>
    <t>1ST</t>
  </si>
  <si>
    <t>2ND</t>
  </si>
  <si>
    <t>3RD</t>
  </si>
  <si>
    <t>HIGHH VOLTAGE</t>
  </si>
  <si>
    <t>AURA MAKARINA</t>
  </si>
  <si>
    <t>4TH</t>
  </si>
  <si>
    <t>CO-BRED ENTRIES</t>
  </si>
  <si>
    <t>RB HOCUS POCUS</t>
  </si>
  <si>
    <t>5TH</t>
  </si>
  <si>
    <t>6TH</t>
  </si>
  <si>
    <t>7TH</t>
  </si>
  <si>
    <t>8TH</t>
  </si>
  <si>
    <t>9TH</t>
  </si>
  <si>
    <t>10TH</t>
  </si>
  <si>
    <t>WMA HOPE</t>
  </si>
  <si>
    <t>KD DERBY GIRL</t>
  </si>
  <si>
    <t>GOUDURISKE AL BARAKA</t>
  </si>
  <si>
    <t>WMA OLE</t>
  </si>
  <si>
    <t>MY CHARADE</t>
  </si>
  <si>
    <t>HAFFIRS SIMONE</t>
  </si>
  <si>
    <t>LAST CALL MHF</t>
  </si>
  <si>
    <t>TM MADDAMEE</t>
  </si>
  <si>
    <t>LITTLE SAMMY SV</t>
  </si>
  <si>
    <t>DBON TEMP ROULER</t>
  </si>
  <si>
    <t>DNR</t>
  </si>
  <si>
    <t>WIKINGS WIXEN</t>
  </si>
  <si>
    <t>RECIPIENT 2</t>
  </si>
  <si>
    <t>AA RICH FREDDIE</t>
  </si>
  <si>
    <t>AA DBUSTER</t>
  </si>
  <si>
    <t>BIG PURITY</t>
  </si>
  <si>
    <t>QMR BIG JOHN</t>
  </si>
  <si>
    <t>WMA GRAND CENTRAL</t>
  </si>
  <si>
    <t>ROYALE FANFARE</t>
  </si>
  <si>
    <t>DJENUINE</t>
  </si>
  <si>
    <t>Garrett Ford</t>
  </si>
  <si>
    <t>BASEQ AL KHALEDIAH</t>
  </si>
  <si>
    <t>RECIPIENT 3</t>
  </si>
  <si>
    <t>AA SPEEDBALL</t>
  </si>
  <si>
    <t>KKAT BALLOU</t>
  </si>
  <si>
    <t>OZSTRA ORZEL</t>
  </si>
  <si>
    <t>FOLLIES BERGERE</t>
  </si>
  <si>
    <t>Salem Binmahfooz</t>
  </si>
  <si>
    <t>BURNING SAND</t>
  </si>
  <si>
    <t>BLACK BEACHES</t>
  </si>
  <si>
    <t>Christine Nicholls</t>
  </si>
  <si>
    <t>FINALLY YOU</t>
  </si>
  <si>
    <t>KA CZUBUTHAN</t>
  </si>
  <si>
    <t>WMA FLINTSTONE</t>
  </si>
  <si>
    <t>Pamela Weidel</t>
  </si>
  <si>
    <t>WMA NORTH WIND</t>
  </si>
  <si>
    <t>WMA FIREBALL</t>
  </si>
  <si>
    <t>ARABIAN RACE #</t>
  </si>
  <si>
    <t>2</t>
  </si>
  <si>
    <t>8</t>
  </si>
  <si>
    <t>3</t>
  </si>
  <si>
    <t>4</t>
  </si>
  <si>
    <t>5</t>
  </si>
  <si>
    <t>6</t>
  </si>
  <si>
    <t>7</t>
  </si>
  <si>
    <t>9</t>
  </si>
  <si>
    <t>10</t>
  </si>
  <si>
    <t>NILLA</t>
  </si>
  <si>
    <t>ROYAL JOLIE</t>
  </si>
  <si>
    <t>AA FILTHY RICH</t>
  </si>
  <si>
    <t>NOVELYNN</t>
  </si>
  <si>
    <t>David&amp;Tracy Kaden</t>
  </si>
  <si>
    <t>GRILLA</t>
  </si>
  <si>
    <t xml:space="preserve"> </t>
  </si>
  <si>
    <t>KAZZU</t>
  </si>
  <si>
    <t>BIG CHARLIE</t>
  </si>
  <si>
    <t>ALGOREC SFF</t>
  </si>
  <si>
    <t>MW BONNIE Z</t>
  </si>
  <si>
    <t>KAOLINO</t>
  </si>
  <si>
    <t>Matthew or Tami Dotter</t>
  </si>
  <si>
    <t>Running B Stable(Beeman)</t>
  </si>
  <si>
    <t>RB KINETIC</t>
  </si>
  <si>
    <t>CNX</t>
  </si>
  <si>
    <t>11</t>
  </si>
  <si>
    <t>12</t>
  </si>
  <si>
    <t>TOTAL RACES</t>
  </si>
  <si>
    <t>PADDYS DAY</t>
  </si>
  <si>
    <t>RISKY RED</t>
  </si>
  <si>
    <t>QMR MATINA</t>
  </si>
  <si>
    <t>NAME #1</t>
  </si>
  <si>
    <t>NAME #2</t>
  </si>
  <si>
    <t>NAME #3</t>
  </si>
  <si>
    <t>NAME #4</t>
  </si>
  <si>
    <t>NAME #5</t>
  </si>
  <si>
    <t>NAME #6</t>
  </si>
  <si>
    <t>NAME #7</t>
  </si>
  <si>
    <t>NAME #8</t>
  </si>
  <si>
    <t>NAME #9</t>
  </si>
  <si>
    <t>NAME #10</t>
  </si>
  <si>
    <t>NAME #11</t>
  </si>
  <si>
    <t>CO-BRA HORSES EARNED</t>
  </si>
  <si>
    <t>PERCENT OF THE ARABIAN PURSE</t>
  </si>
  <si>
    <t>% OF ARABIAN PURSE</t>
  </si>
  <si>
    <t>TOTAL ARABIAN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</si>
</sst>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97D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4" fontId="4" fillId="4" borderId="11" xfId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4" fontId="4" fillId="5" borderId="7" xfId="0" applyNumberFormat="1" applyFont="1" applyFill="1" applyBorder="1"/>
    <xf numFmtId="164" fontId="4" fillId="3" borderId="7" xfId="1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4" fontId="4" fillId="4" borderId="7" xfId="1" applyFont="1" applyFill="1" applyBorder="1" applyAlignment="1">
      <alignment horizontal="center"/>
    </xf>
    <xf numFmtId="164" fontId="4" fillId="5" borderId="7" xfId="1" applyNumberFormat="1" applyFont="1" applyFill="1" applyBorder="1"/>
    <xf numFmtId="164" fontId="4" fillId="2" borderId="6" xfId="1" applyNumberFormat="1" applyFont="1" applyFill="1" applyBorder="1" applyAlignment="1">
      <alignment horizontal="center"/>
    </xf>
    <xf numFmtId="44" fontId="4" fillId="3" borderId="7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3" borderId="15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6" xfId="1" applyNumberFormat="1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64" fontId="4" fillId="5" borderId="15" xfId="1" applyNumberFormat="1" applyFont="1" applyFill="1" applyBorder="1"/>
    <xf numFmtId="0" fontId="2" fillId="0" borderId="0" xfId="0" applyFont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164" fontId="4" fillId="3" borderId="15" xfId="1" applyNumberFormat="1" applyFont="1" applyFill="1" applyBorder="1"/>
    <xf numFmtId="164" fontId="4" fillId="0" borderId="15" xfId="1" applyNumberFormat="1" applyFont="1" applyBorder="1"/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4" fillId="4" borderId="15" xfId="1" applyNumberFormat="1" applyFont="1" applyFill="1" applyBorder="1"/>
    <xf numFmtId="10" fontId="6" fillId="0" borderId="0" xfId="0" applyNumberFormat="1" applyFont="1"/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4" fillId="3" borderId="11" xfId="1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5" borderId="11" xfId="0" applyNumberFormat="1" applyFont="1" applyFill="1" applyBorder="1"/>
    <xf numFmtId="164" fontId="4" fillId="5" borderId="6" xfId="1" applyNumberFormat="1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4" fontId="4" fillId="2" borderId="17" xfId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44" fontId="4" fillId="6" borderId="7" xfId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/>
    </xf>
    <xf numFmtId="164" fontId="4" fillId="4" borderId="15" xfId="1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2" applyFont="1"/>
    <xf numFmtId="0" fontId="3" fillId="0" borderId="0" xfId="0" applyFont="1"/>
    <xf numFmtId="0" fontId="3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64" fontId="4" fillId="0" borderId="12" xfId="1" applyNumberFormat="1" applyFont="1" applyBorder="1"/>
    <xf numFmtId="0" fontId="4" fillId="0" borderId="0" xfId="0" applyFont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4" xfId="1" applyNumberFormat="1" applyFont="1" applyFill="1" applyBorder="1"/>
    <xf numFmtId="0" fontId="3" fillId="8" borderId="12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3" fillId="0" borderId="20" xfId="0" applyFont="1" applyBorder="1" applyAlignment="1">
      <alignment horizontal="center"/>
    </xf>
    <xf numFmtId="0" fontId="3" fillId="9" borderId="2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0" xfId="0" applyFont="1"/>
    <xf numFmtId="0" fontId="2" fillId="7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8" fontId="9" fillId="0" borderId="9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/>
    <xf numFmtId="0" fontId="0" fillId="0" borderId="12" xfId="0" applyBorder="1"/>
    <xf numFmtId="0" fontId="5" fillId="7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164" fontId="5" fillId="0" borderId="21" xfId="1" applyNumberFormat="1" applyFont="1" applyBorder="1"/>
    <xf numFmtId="8" fontId="4" fillId="0" borderId="0" xfId="0" applyNumberFormat="1" applyFont="1"/>
    <xf numFmtId="0" fontId="5" fillId="2" borderId="5" xfId="0" applyFont="1" applyFill="1" applyBorder="1"/>
    <xf numFmtId="0" fontId="5" fillId="3" borderId="0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44" fontId="5" fillId="10" borderId="22" xfId="1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0" fontId="5" fillId="0" borderId="12" xfId="0" applyFont="1" applyBorder="1"/>
    <xf numFmtId="44" fontId="5" fillId="10" borderId="23" xfId="1" applyFont="1" applyFill="1" applyBorder="1"/>
    <xf numFmtId="0" fontId="5" fillId="7" borderId="5" xfId="0" applyFont="1" applyFill="1" applyBorder="1"/>
    <xf numFmtId="164" fontId="5" fillId="0" borderId="22" xfId="1" applyNumberFormat="1" applyFont="1" applyBorder="1"/>
    <xf numFmtId="0" fontId="0" fillId="2" borderId="5" xfId="0" applyFill="1" applyBorder="1"/>
    <xf numFmtId="0" fontId="0" fillId="2" borderId="13" xfId="0" applyFill="1" applyBorder="1"/>
    <xf numFmtId="0" fontId="4" fillId="0" borderId="19" xfId="0" applyFont="1" applyBorder="1" applyAlignment="1">
      <alignment horizontal="left"/>
    </xf>
    <xf numFmtId="8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/>
    <xf numFmtId="8" fontId="6" fillId="0" borderId="38" xfId="0" applyNumberFormat="1" applyFont="1" applyBorder="1"/>
    <xf numFmtId="8" fontId="5" fillId="0" borderId="20" xfId="0" applyNumberFormat="1" applyFont="1" applyBorder="1"/>
    <xf numFmtId="0" fontId="5" fillId="0" borderId="0" xfId="0" applyFont="1"/>
    <xf numFmtId="8" fontId="5" fillId="0" borderId="0" xfId="0" applyNumberFormat="1" applyFont="1"/>
    <xf numFmtId="9" fontId="5" fillId="0" borderId="21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5" fillId="0" borderId="26" xfId="0" applyNumberFormat="1" applyFont="1" applyBorder="1" applyAlignment="1">
      <alignment horizontal="center"/>
    </xf>
    <xf numFmtId="0" fontId="5" fillId="10" borderId="27" xfId="0" applyFont="1" applyFill="1" applyBorder="1"/>
    <xf numFmtId="0" fontId="5" fillId="10" borderId="28" xfId="0" applyFont="1" applyFill="1" applyBorder="1"/>
    <xf numFmtId="0" fontId="5" fillId="10" borderId="22" xfId="0" applyFont="1" applyFill="1" applyBorder="1" applyAlignment="1">
      <alignment horizontal="center"/>
    </xf>
    <xf numFmtId="0" fontId="5" fillId="10" borderId="0" xfId="0" applyFont="1" applyFill="1" applyBorder="1"/>
    <xf numFmtId="0" fontId="5" fillId="10" borderId="29" xfId="0" applyFont="1" applyFill="1" applyBorder="1" applyAlignment="1">
      <alignment horizontal="center"/>
    </xf>
    <xf numFmtId="8" fontId="5" fillId="0" borderId="30" xfId="0" applyNumberFormat="1" applyFont="1" applyBorder="1" applyAlignment="1">
      <alignment horizontal="center"/>
    </xf>
    <xf numFmtId="0" fontId="5" fillId="10" borderId="31" xfId="0" applyFont="1" applyFill="1" applyBorder="1"/>
    <xf numFmtId="0" fontId="5" fillId="10" borderId="23" xfId="0" applyFont="1" applyFill="1" applyBorder="1" applyAlignment="1">
      <alignment horizontal="center"/>
    </xf>
    <xf numFmtId="0" fontId="5" fillId="10" borderId="12" xfId="0" applyFont="1" applyFill="1" applyBorder="1"/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8" fontId="5" fillId="0" borderId="34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8" fontId="5" fillId="0" borderId="35" xfId="0" applyNumberFormat="1" applyFont="1" applyBorder="1" applyAlignment="1">
      <alignment horizontal="center"/>
    </xf>
    <xf numFmtId="0" fontId="5" fillId="10" borderId="36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0" fontId="5" fillId="10" borderId="22" xfId="0" applyFont="1" applyFill="1" applyBorder="1"/>
    <xf numFmtId="0" fontId="5" fillId="10" borderId="23" xfId="0" applyFont="1" applyFill="1" applyBorder="1"/>
    <xf numFmtId="164" fontId="5" fillId="0" borderId="23" xfId="0" applyNumberFormat="1" applyFont="1" applyBorder="1"/>
    <xf numFmtId="9" fontId="5" fillId="0" borderId="23" xfId="0" applyNumberFormat="1" applyFont="1" applyBorder="1" applyAlignment="1">
      <alignment horizontal="center"/>
    </xf>
    <xf numFmtId="8" fontId="5" fillId="0" borderId="14" xfId="0" applyNumberFormat="1" applyFont="1" applyBorder="1"/>
    <xf numFmtId="8" fontId="5" fillId="0" borderId="23" xfId="0" applyNumberFormat="1" applyFont="1" applyBorder="1"/>
    <xf numFmtId="0" fontId="3" fillId="8" borderId="12" xfId="0" applyFont="1" applyFill="1" applyBorder="1" applyAlignment="1">
      <alignment horizontal="center"/>
    </xf>
    <xf numFmtId="0" fontId="8" fillId="0" borderId="20" xfId="0" applyFont="1" applyBorder="1"/>
    <xf numFmtId="0" fontId="3" fillId="8" borderId="12" xfId="0" applyFont="1" applyFill="1" applyBorder="1"/>
    <xf numFmtId="0" fontId="0" fillId="8" borderId="0" xfId="0" applyFill="1" applyBorder="1"/>
    <xf numFmtId="0" fontId="0" fillId="8" borderId="17" xfId="0" applyFill="1" applyBorder="1"/>
    <xf numFmtId="0" fontId="3" fillId="8" borderId="14" xfId="0" applyFont="1" applyFill="1" applyBorder="1"/>
    <xf numFmtId="0" fontId="0" fillId="8" borderId="0" xfId="0" applyFill="1"/>
    <xf numFmtId="0" fontId="0" fillId="0" borderId="0" xfId="0" applyFill="1"/>
    <xf numFmtId="0" fontId="5" fillId="0" borderId="12" xfId="0" applyFont="1" applyFill="1" applyBorder="1"/>
    <xf numFmtId="0" fontId="8" fillId="0" borderId="34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8" fontId="8" fillId="0" borderId="3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16" fontId="0" fillId="0" borderId="0" xfId="0" applyNumberFormat="1" applyAlignment="1">
      <alignment horizontal="left"/>
    </xf>
    <xf numFmtId="0" fontId="4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164" fontId="6" fillId="0" borderId="40" xfId="1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/>
    <xf numFmtId="0" fontId="3" fillId="7" borderId="2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2" fillId="0" borderId="0" xfId="0" applyFont="1" applyFill="1" applyBorder="1"/>
    <xf numFmtId="0" fontId="2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right"/>
    </xf>
    <xf numFmtId="0" fontId="6" fillId="9" borderId="39" xfId="0" applyFont="1" applyFill="1" applyBorder="1" applyAlignment="1">
      <alignment horizontal="center" vertical="center"/>
    </xf>
    <xf numFmtId="0" fontId="6" fillId="9" borderId="40" xfId="0" applyFont="1" applyFill="1" applyBorder="1" applyAlignment="1"/>
    <xf numFmtId="0" fontId="6" fillId="9" borderId="19" xfId="0" applyFont="1" applyFill="1" applyBorder="1" applyAlignment="1">
      <alignment horizontal="center" vertical="center"/>
    </xf>
    <xf numFmtId="164" fontId="6" fillId="9" borderId="19" xfId="1" applyNumberFormat="1" applyFont="1" applyFill="1" applyBorder="1" applyAlignment="1"/>
    <xf numFmtId="164" fontId="6" fillId="0" borderId="40" xfId="1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164" fontId="4" fillId="0" borderId="38" xfId="1" applyNumberFormat="1" applyFont="1" applyBorder="1" applyAlignment="1">
      <alignment horizontal="center"/>
    </xf>
    <xf numFmtId="0" fontId="6" fillId="9" borderId="42" xfId="0" applyFont="1" applyFill="1" applyBorder="1" applyAlignment="1">
      <alignment horizontal="center" vertical="center"/>
    </xf>
    <xf numFmtId="164" fontId="6" fillId="9" borderId="41" xfId="1" applyNumberFormat="1" applyFont="1" applyFill="1" applyBorder="1" applyAlignment="1"/>
    <xf numFmtId="0" fontId="6" fillId="0" borderId="38" xfId="0" applyFont="1" applyFill="1" applyBorder="1" applyAlignment="1">
      <alignment horizontal="center" vertical="center"/>
    </xf>
    <xf numFmtId="164" fontId="6" fillId="0" borderId="38" xfId="1" applyNumberFormat="1" applyFont="1" applyFill="1" applyBorder="1" applyAlignment="1"/>
    <xf numFmtId="0" fontId="6" fillId="0" borderId="42" xfId="0" applyFont="1" applyFill="1" applyBorder="1" applyAlignment="1">
      <alignment horizontal="center" vertical="center"/>
    </xf>
    <xf numFmtId="164" fontId="6" fillId="0" borderId="41" xfId="1" applyNumberFormat="1" applyFont="1" applyFill="1" applyBorder="1" applyAlignment="1"/>
    <xf numFmtId="0" fontId="6" fillId="9" borderId="41" xfId="0" applyFont="1" applyFill="1" applyBorder="1" applyAlignment="1">
      <alignment horizontal="right"/>
    </xf>
    <xf numFmtId="164" fontId="6" fillId="9" borderId="40" xfId="1" applyNumberFormat="1" applyFont="1" applyFill="1" applyBorder="1" applyAlignment="1">
      <alignment horizontal="center"/>
    </xf>
    <xf numFmtId="44" fontId="6" fillId="9" borderId="19" xfId="1" applyFont="1" applyFill="1" applyBorder="1" applyAlignment="1"/>
    <xf numFmtId="10" fontId="7" fillId="0" borderId="23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7" fillId="0" borderId="2" xfId="0" applyNumberFormat="1" applyFont="1" applyBorder="1"/>
    <xf numFmtId="0" fontId="7" fillId="0" borderId="2" xfId="0" applyFont="1" applyBorder="1"/>
    <xf numFmtId="0" fontId="6" fillId="0" borderId="3" xfId="0" applyFont="1" applyBorder="1"/>
    <xf numFmtId="0" fontId="7" fillId="0" borderId="2" xfId="0" applyFont="1" applyBorder="1" applyAlignment="1">
      <alignment horizontal="center"/>
    </xf>
    <xf numFmtId="164" fontId="7" fillId="0" borderId="3" xfId="0" applyNumberFormat="1" applyFont="1" applyBorder="1"/>
    <xf numFmtId="0" fontId="7" fillId="0" borderId="1" xfId="0" applyFont="1" applyBorder="1"/>
    <xf numFmtId="164" fontId="7" fillId="0" borderId="3" xfId="1" applyNumberFormat="1" applyFont="1" applyBorder="1"/>
    <xf numFmtId="8" fontId="5" fillId="10" borderId="34" xfId="0" applyNumberFormat="1" applyFont="1" applyFill="1" applyBorder="1" applyAlignment="1">
      <alignment horizontal="center"/>
    </xf>
    <xf numFmtId="0" fontId="5" fillId="11" borderId="12" xfId="0" applyFont="1" applyFill="1" applyBorder="1"/>
    <xf numFmtId="0" fontId="6" fillId="9" borderId="38" xfId="0" applyFont="1" applyFill="1" applyBorder="1" applyAlignment="1">
      <alignment horizontal="center" vertical="center"/>
    </xf>
    <xf numFmtId="164" fontId="6" fillId="9" borderId="38" xfId="1" applyNumberFormat="1" applyFont="1" applyFill="1" applyBorder="1" applyAlignment="1"/>
    <xf numFmtId="0" fontId="7" fillId="9" borderId="42" xfId="0" applyFont="1" applyFill="1" applyBorder="1" applyAlignment="1">
      <alignment horizontal="center" vertical="center"/>
    </xf>
    <xf numFmtId="0" fontId="6" fillId="9" borderId="41" xfId="0" applyFont="1" applyFill="1" applyBorder="1" applyAlignment="1"/>
    <xf numFmtId="164" fontId="6" fillId="0" borderId="41" xfId="1" applyNumberFormat="1" applyFont="1" applyFill="1" applyBorder="1" applyAlignment="1">
      <alignment horizontal="right"/>
    </xf>
    <xf numFmtId="164" fontId="6" fillId="0" borderId="2" xfId="0" applyNumberFormat="1" applyFont="1" applyBorder="1"/>
    <xf numFmtId="164" fontId="6" fillId="0" borderId="3" xfId="1" applyNumberFormat="1" applyFont="1" applyBorder="1"/>
    <xf numFmtId="44" fontId="6" fillId="9" borderId="38" xfId="1" applyFont="1" applyFill="1" applyBorder="1" applyAlignment="1"/>
    <xf numFmtId="0" fontId="7" fillId="0" borderId="4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7" borderId="19" xfId="0" applyFill="1" applyBorder="1" applyAlignment="1">
      <alignment horizontal="center"/>
    </xf>
    <xf numFmtId="14" fontId="4" fillId="7" borderId="19" xfId="0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6" fillId="9" borderId="41" xfId="1" applyNumberFormat="1" applyFont="1" applyFill="1" applyBorder="1" applyAlignment="1">
      <alignment horizontal="right"/>
    </xf>
    <xf numFmtId="164" fontId="6" fillId="0" borderId="3" xfId="0" applyNumberFormat="1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4" fillId="7" borderId="4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0" fontId="3" fillId="0" borderId="3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4" fontId="6" fillId="0" borderId="38" xfId="1" applyFont="1" applyFill="1" applyBorder="1" applyAlignment="1"/>
    <xf numFmtId="0" fontId="6" fillId="0" borderId="4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64" fontId="8" fillId="0" borderId="3" xfId="0" applyNumberFormat="1" applyFont="1" applyBorder="1"/>
    <xf numFmtId="0" fontId="4" fillId="0" borderId="9" xfId="0" applyFont="1" applyBorder="1"/>
    <xf numFmtId="0" fontId="0" fillId="0" borderId="10" xfId="0" applyBorder="1"/>
    <xf numFmtId="0" fontId="0" fillId="0" borderId="17" xfId="0" applyBorder="1"/>
    <xf numFmtId="0" fontId="0" fillId="0" borderId="13" xfId="0" applyBorder="1"/>
    <xf numFmtId="10" fontId="4" fillId="0" borderId="14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7" fillId="0" borderId="20" xfId="0" applyNumberFormat="1" applyFont="1" applyBorder="1"/>
    <xf numFmtId="0" fontId="7" fillId="0" borderId="20" xfId="0" applyFont="1" applyBorder="1"/>
    <xf numFmtId="10" fontId="0" fillId="0" borderId="0" xfId="0" applyNumberFormat="1" applyBorder="1"/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0" fontId="5" fillId="0" borderId="21" xfId="2" applyNumberFormat="1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597DF"/>
      <color rgb="FFEBAFE7"/>
      <color rgb="FFDC70D4"/>
      <color rgb="FFE468C9"/>
      <color rgb="FFF953ED"/>
      <color rgb="FFE26ACB"/>
      <color rgb="FFEA62D7"/>
      <color rgb="FFD97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pane ySplit="1" topLeftCell="A32" activePane="bottomLeft" state="frozen"/>
      <selection pane="bottomLeft" activeCell="M53" sqref="M53"/>
    </sheetView>
  </sheetViews>
  <sheetFormatPr defaultRowHeight="15" x14ac:dyDescent="0.25"/>
  <cols>
    <col min="9" max="9" width="9.5703125" bestFit="1" customWidth="1"/>
    <col min="12" max="12" width="10.42578125" bestFit="1" customWidth="1"/>
    <col min="15" max="15" width="9.5703125" bestFit="1" customWidth="1"/>
    <col min="17" max="17" width="10.7109375" customWidth="1"/>
  </cols>
  <sheetData>
    <row r="1" spans="1:19" ht="23.2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4</v>
      </c>
      <c r="I1" s="8" t="s">
        <v>7</v>
      </c>
      <c r="J1" s="1" t="s">
        <v>8</v>
      </c>
      <c r="K1" s="2" t="s">
        <v>4</v>
      </c>
      <c r="L1" s="9" t="s">
        <v>9</v>
      </c>
      <c r="M1" s="10" t="s">
        <v>10</v>
      </c>
      <c r="N1" s="11" t="s">
        <v>4</v>
      </c>
      <c r="O1" s="12" t="s">
        <v>11</v>
      </c>
      <c r="P1" s="13" t="s">
        <v>12</v>
      </c>
      <c r="Q1" s="14" t="s">
        <v>13</v>
      </c>
    </row>
    <row r="2" spans="1:19" x14ac:dyDescent="0.25">
      <c r="A2" s="15">
        <v>1</v>
      </c>
      <c r="B2" s="16">
        <v>43990</v>
      </c>
      <c r="C2" s="17">
        <v>8</v>
      </c>
      <c r="D2" s="69">
        <v>0</v>
      </c>
      <c r="E2" s="70">
        <v>0</v>
      </c>
      <c r="F2" s="71">
        <v>0</v>
      </c>
      <c r="G2" s="62">
        <v>7</v>
      </c>
      <c r="H2" s="63">
        <v>59</v>
      </c>
      <c r="I2" s="64">
        <v>69900</v>
      </c>
      <c r="J2" s="65">
        <v>1</v>
      </c>
      <c r="K2" s="66">
        <v>10</v>
      </c>
      <c r="L2" s="77">
        <v>9000</v>
      </c>
      <c r="M2" s="26">
        <v>0</v>
      </c>
      <c r="N2" s="27">
        <v>0</v>
      </c>
      <c r="O2" s="28">
        <v>0</v>
      </c>
      <c r="P2" s="78">
        <f>SUM(N2,K2,H2)</f>
        <v>69</v>
      </c>
      <c r="Q2" s="67">
        <f>SUM(O2,L2,I2)</f>
        <v>78900</v>
      </c>
    </row>
    <row r="3" spans="1:19" x14ac:dyDescent="0.25">
      <c r="A3" s="58">
        <v>2</v>
      </c>
      <c r="B3" s="59">
        <v>43991</v>
      </c>
      <c r="C3" s="17">
        <v>8</v>
      </c>
      <c r="D3" s="18">
        <v>0</v>
      </c>
      <c r="E3" s="19">
        <v>0</v>
      </c>
      <c r="F3" s="20">
        <v>0</v>
      </c>
      <c r="G3" s="21">
        <v>6</v>
      </c>
      <c r="H3" s="22">
        <v>60</v>
      </c>
      <c r="I3" s="31">
        <v>63000</v>
      </c>
      <c r="J3" s="23">
        <v>2</v>
      </c>
      <c r="K3" s="24">
        <v>18</v>
      </c>
      <c r="L3" s="25">
        <v>12600</v>
      </c>
      <c r="M3" s="32">
        <v>0</v>
      </c>
      <c r="N3" s="33">
        <v>0</v>
      </c>
      <c r="O3" s="79">
        <v>0</v>
      </c>
      <c r="P3" s="29">
        <f>SUM(N3,K3,H3)</f>
        <v>78</v>
      </c>
      <c r="Q3" s="30">
        <f>SUM(O3,L3,I3)</f>
        <v>75600</v>
      </c>
    </row>
    <row r="4" spans="1:19" x14ac:dyDescent="0.25">
      <c r="A4" s="255">
        <v>3</v>
      </c>
      <c r="B4" s="256">
        <v>43992</v>
      </c>
      <c r="C4" s="257">
        <v>8</v>
      </c>
      <c r="D4" s="18">
        <v>0</v>
      </c>
      <c r="E4" s="19">
        <v>0</v>
      </c>
      <c r="F4" s="20">
        <v>0</v>
      </c>
      <c r="G4" s="21">
        <v>7</v>
      </c>
      <c r="H4" s="22">
        <v>74</v>
      </c>
      <c r="I4" s="31">
        <v>58700</v>
      </c>
      <c r="J4" s="23">
        <v>1</v>
      </c>
      <c r="K4" s="24">
        <v>10</v>
      </c>
      <c r="L4" s="25">
        <v>15000</v>
      </c>
      <c r="M4" s="32">
        <v>0</v>
      </c>
      <c r="N4" s="33">
        <v>0</v>
      </c>
      <c r="O4" s="34">
        <v>0</v>
      </c>
      <c r="P4" s="29">
        <f t="shared" ref="P4:Q21" si="0">SUM(N4,K4,H4,E4)</f>
        <v>84</v>
      </c>
      <c r="Q4" s="30">
        <f t="shared" si="0"/>
        <v>73700</v>
      </c>
    </row>
    <row r="5" spans="1:19" x14ac:dyDescent="0.25">
      <c r="A5" s="58">
        <v>4</v>
      </c>
      <c r="B5" s="59">
        <v>43996</v>
      </c>
      <c r="C5" s="24">
        <v>7</v>
      </c>
      <c r="D5" s="18">
        <v>0</v>
      </c>
      <c r="E5" s="19">
        <v>0</v>
      </c>
      <c r="F5" s="20">
        <v>0</v>
      </c>
      <c r="G5" s="21">
        <v>0</v>
      </c>
      <c r="H5" s="22">
        <v>0</v>
      </c>
      <c r="I5" s="37">
        <v>0</v>
      </c>
      <c r="J5" s="23">
        <v>7</v>
      </c>
      <c r="K5" s="24">
        <v>53</v>
      </c>
      <c r="L5" s="25">
        <v>18900</v>
      </c>
      <c r="M5" s="32">
        <v>0</v>
      </c>
      <c r="N5" s="33">
        <v>0</v>
      </c>
      <c r="O5" s="34">
        <v>0</v>
      </c>
      <c r="P5" s="29">
        <f t="shared" si="0"/>
        <v>53</v>
      </c>
      <c r="Q5" s="30">
        <f t="shared" si="0"/>
        <v>18900</v>
      </c>
    </row>
    <row r="6" spans="1:19" x14ac:dyDescent="0.25">
      <c r="A6" s="182">
        <v>5</v>
      </c>
      <c r="B6" s="183">
        <v>43997</v>
      </c>
      <c r="C6" s="267">
        <v>8</v>
      </c>
      <c r="D6" s="18">
        <v>0</v>
      </c>
      <c r="E6" s="19">
        <v>0</v>
      </c>
      <c r="F6" s="20">
        <v>0</v>
      </c>
      <c r="G6" s="21">
        <v>6</v>
      </c>
      <c r="H6" s="22">
        <v>45</v>
      </c>
      <c r="I6" s="31">
        <v>53300</v>
      </c>
      <c r="J6" s="23">
        <v>1</v>
      </c>
      <c r="K6" s="24">
        <v>8</v>
      </c>
      <c r="L6" s="25">
        <v>6300</v>
      </c>
      <c r="M6" s="32">
        <v>1</v>
      </c>
      <c r="N6" s="33">
        <v>10</v>
      </c>
      <c r="O6" s="79">
        <v>6000</v>
      </c>
      <c r="P6" s="29">
        <f t="shared" si="0"/>
        <v>63</v>
      </c>
      <c r="Q6" s="30">
        <f t="shared" si="0"/>
        <v>65600</v>
      </c>
      <c r="S6" s="81"/>
    </row>
    <row r="7" spans="1:19" x14ac:dyDescent="0.25">
      <c r="A7" s="58">
        <v>6</v>
      </c>
      <c r="B7" s="59">
        <v>43998</v>
      </c>
      <c r="C7" s="17">
        <v>8</v>
      </c>
      <c r="D7" s="18">
        <v>0</v>
      </c>
      <c r="E7" s="19">
        <v>0</v>
      </c>
      <c r="F7" s="20">
        <v>0</v>
      </c>
      <c r="G7" s="21">
        <v>7</v>
      </c>
      <c r="H7" s="22">
        <v>45</v>
      </c>
      <c r="I7" s="31">
        <v>57300</v>
      </c>
      <c r="J7" s="23">
        <v>1</v>
      </c>
      <c r="K7" s="24">
        <v>4</v>
      </c>
      <c r="L7" s="25">
        <v>6300</v>
      </c>
      <c r="M7" s="32">
        <v>0</v>
      </c>
      <c r="N7" s="33">
        <v>0</v>
      </c>
      <c r="O7" s="79">
        <v>0</v>
      </c>
      <c r="P7" s="29">
        <f t="shared" si="0"/>
        <v>49</v>
      </c>
      <c r="Q7" s="30">
        <f t="shared" si="0"/>
        <v>63600</v>
      </c>
    </row>
    <row r="8" spans="1:19" x14ac:dyDescent="0.25">
      <c r="A8" s="255">
        <v>7</v>
      </c>
      <c r="B8" s="256">
        <v>43999</v>
      </c>
      <c r="C8" s="257">
        <v>8</v>
      </c>
      <c r="D8" s="18">
        <v>0</v>
      </c>
      <c r="E8" s="19">
        <v>0</v>
      </c>
      <c r="F8" s="20">
        <v>0</v>
      </c>
      <c r="G8" s="21">
        <v>5</v>
      </c>
      <c r="H8" s="22">
        <v>40</v>
      </c>
      <c r="I8" s="31">
        <v>47900</v>
      </c>
      <c r="J8" s="23">
        <v>3</v>
      </c>
      <c r="K8" s="24">
        <v>24</v>
      </c>
      <c r="L8" s="25">
        <v>27100</v>
      </c>
      <c r="M8" s="32">
        <v>0</v>
      </c>
      <c r="N8" s="33">
        <v>0</v>
      </c>
      <c r="O8" s="34">
        <v>0</v>
      </c>
      <c r="P8" s="29">
        <f t="shared" si="0"/>
        <v>64</v>
      </c>
      <c r="Q8" s="35">
        <f t="shared" si="0"/>
        <v>75000</v>
      </c>
    </row>
    <row r="9" spans="1:19" x14ac:dyDescent="0.25">
      <c r="A9" s="182">
        <v>8</v>
      </c>
      <c r="B9" s="183">
        <v>44004</v>
      </c>
      <c r="C9" s="267">
        <v>8</v>
      </c>
      <c r="D9" s="18">
        <v>0</v>
      </c>
      <c r="E9" s="19">
        <v>0</v>
      </c>
      <c r="F9" s="36">
        <v>0</v>
      </c>
      <c r="G9" s="21">
        <v>7</v>
      </c>
      <c r="H9" s="22">
        <v>69</v>
      </c>
      <c r="I9" s="31">
        <v>59100</v>
      </c>
      <c r="J9" s="23">
        <v>0</v>
      </c>
      <c r="K9" s="24">
        <v>0</v>
      </c>
      <c r="L9" s="25">
        <v>0</v>
      </c>
      <c r="M9" s="32">
        <v>1</v>
      </c>
      <c r="N9" s="33">
        <v>6</v>
      </c>
      <c r="O9" s="79">
        <v>5500</v>
      </c>
      <c r="P9" s="29">
        <f t="shared" si="0"/>
        <v>75</v>
      </c>
      <c r="Q9" s="35">
        <f t="shared" si="0"/>
        <v>64600</v>
      </c>
    </row>
    <row r="10" spans="1:19" x14ac:dyDescent="0.25">
      <c r="A10" s="58">
        <v>9</v>
      </c>
      <c r="B10" s="59">
        <v>44005</v>
      </c>
      <c r="C10" s="17">
        <v>8</v>
      </c>
      <c r="D10" s="18">
        <v>0</v>
      </c>
      <c r="E10" s="19">
        <v>0</v>
      </c>
      <c r="F10" s="20">
        <v>0</v>
      </c>
      <c r="G10" s="21">
        <v>8</v>
      </c>
      <c r="H10" s="22">
        <v>56</v>
      </c>
      <c r="I10" s="31">
        <v>46800</v>
      </c>
      <c r="J10" s="23">
        <v>0</v>
      </c>
      <c r="K10" s="24">
        <v>0</v>
      </c>
      <c r="L10" s="25">
        <v>0</v>
      </c>
      <c r="M10" s="32">
        <v>0</v>
      </c>
      <c r="N10" s="33">
        <v>0</v>
      </c>
      <c r="O10" s="34">
        <v>0</v>
      </c>
      <c r="P10" s="29">
        <f t="shared" si="0"/>
        <v>56</v>
      </c>
      <c r="Q10" s="35">
        <f t="shared" si="0"/>
        <v>46800</v>
      </c>
    </row>
    <row r="11" spans="1:19" x14ac:dyDescent="0.25">
      <c r="A11" s="258">
        <v>10</v>
      </c>
      <c r="B11" s="259">
        <v>44006</v>
      </c>
      <c r="C11" s="266">
        <v>8</v>
      </c>
      <c r="D11" s="18">
        <v>1</v>
      </c>
      <c r="E11" s="19">
        <v>6</v>
      </c>
      <c r="F11" s="36">
        <v>7000</v>
      </c>
      <c r="G11" s="21">
        <v>5</v>
      </c>
      <c r="H11" s="22">
        <v>37</v>
      </c>
      <c r="I11" s="31">
        <v>37300</v>
      </c>
      <c r="J11" s="23">
        <v>1</v>
      </c>
      <c r="K11" s="24">
        <v>10</v>
      </c>
      <c r="L11" s="25">
        <v>9000</v>
      </c>
      <c r="M11" s="32">
        <v>1</v>
      </c>
      <c r="N11" s="33">
        <v>8</v>
      </c>
      <c r="O11" s="79">
        <v>5000</v>
      </c>
      <c r="P11" s="29">
        <f t="shared" si="0"/>
        <v>61</v>
      </c>
      <c r="Q11" s="35">
        <f t="shared" si="0"/>
        <v>58300</v>
      </c>
    </row>
    <row r="12" spans="1:19" x14ac:dyDescent="0.25">
      <c r="A12" s="58">
        <v>11</v>
      </c>
      <c r="B12" s="59">
        <v>44011</v>
      </c>
      <c r="C12" s="17">
        <v>8</v>
      </c>
      <c r="D12" s="18">
        <v>0</v>
      </c>
      <c r="E12" s="19">
        <v>0</v>
      </c>
      <c r="F12" s="20">
        <v>0</v>
      </c>
      <c r="G12" s="21">
        <v>6</v>
      </c>
      <c r="H12" s="22">
        <v>52</v>
      </c>
      <c r="I12" s="31">
        <v>58400</v>
      </c>
      <c r="J12" s="23">
        <v>2</v>
      </c>
      <c r="K12" s="24">
        <v>18</v>
      </c>
      <c r="L12" s="25">
        <v>11100</v>
      </c>
      <c r="M12" s="32">
        <v>0</v>
      </c>
      <c r="N12" s="33">
        <v>0</v>
      </c>
      <c r="O12" s="79">
        <v>0</v>
      </c>
      <c r="P12" s="29">
        <f t="shared" si="0"/>
        <v>70</v>
      </c>
      <c r="Q12" s="35">
        <f t="shared" si="0"/>
        <v>69500</v>
      </c>
    </row>
    <row r="13" spans="1:19" x14ac:dyDescent="0.25">
      <c r="A13" s="58">
        <v>12</v>
      </c>
      <c r="B13" s="59">
        <v>44012</v>
      </c>
      <c r="C13" s="17">
        <v>8</v>
      </c>
      <c r="D13" s="18">
        <v>0</v>
      </c>
      <c r="E13" s="19">
        <v>0</v>
      </c>
      <c r="F13" s="20">
        <v>0</v>
      </c>
      <c r="G13" s="21">
        <v>6</v>
      </c>
      <c r="H13" s="22">
        <v>44</v>
      </c>
      <c r="I13" s="31">
        <v>63100</v>
      </c>
      <c r="J13" s="23">
        <v>2</v>
      </c>
      <c r="K13" s="24">
        <v>15</v>
      </c>
      <c r="L13" s="25">
        <v>25000</v>
      </c>
      <c r="M13" s="32">
        <v>0</v>
      </c>
      <c r="N13" s="33">
        <v>0</v>
      </c>
      <c r="O13" s="79">
        <v>0</v>
      </c>
      <c r="P13" s="29">
        <f t="shared" si="0"/>
        <v>59</v>
      </c>
      <c r="Q13" s="35">
        <f t="shared" si="0"/>
        <v>88100</v>
      </c>
    </row>
    <row r="14" spans="1:19" x14ac:dyDescent="0.25">
      <c r="A14" s="255">
        <v>13</v>
      </c>
      <c r="B14" s="256">
        <v>44013</v>
      </c>
      <c r="C14" s="257">
        <v>8</v>
      </c>
      <c r="D14" s="18">
        <v>0</v>
      </c>
      <c r="E14" s="19">
        <v>0</v>
      </c>
      <c r="F14" s="20">
        <v>0</v>
      </c>
      <c r="G14" s="21">
        <v>6</v>
      </c>
      <c r="H14" s="22">
        <v>45</v>
      </c>
      <c r="I14" s="31">
        <v>43600</v>
      </c>
      <c r="J14" s="23">
        <v>2</v>
      </c>
      <c r="K14" s="24">
        <v>19</v>
      </c>
      <c r="L14" s="25">
        <v>165000</v>
      </c>
      <c r="M14" s="32">
        <v>0</v>
      </c>
      <c r="N14" s="33">
        <v>0</v>
      </c>
      <c r="O14" s="34">
        <v>0</v>
      </c>
      <c r="P14" s="29">
        <f t="shared" si="0"/>
        <v>64</v>
      </c>
      <c r="Q14" s="35">
        <f t="shared" si="0"/>
        <v>208600</v>
      </c>
    </row>
    <row r="15" spans="1:19" x14ac:dyDescent="0.25">
      <c r="A15" s="58">
        <v>14</v>
      </c>
      <c r="B15" s="59">
        <v>44018</v>
      </c>
      <c r="C15" s="17">
        <v>8</v>
      </c>
      <c r="D15" s="18">
        <v>0</v>
      </c>
      <c r="E15" s="19">
        <v>0</v>
      </c>
      <c r="F15" s="20">
        <v>0</v>
      </c>
      <c r="G15" s="21">
        <v>6</v>
      </c>
      <c r="H15" s="22">
        <v>49</v>
      </c>
      <c r="I15" s="31">
        <v>56100</v>
      </c>
      <c r="J15" s="23">
        <v>2</v>
      </c>
      <c r="K15" s="24">
        <v>18</v>
      </c>
      <c r="L15" s="25">
        <v>13000</v>
      </c>
      <c r="M15" s="32">
        <v>0</v>
      </c>
      <c r="N15" s="33">
        <v>0</v>
      </c>
      <c r="O15" s="79">
        <v>0</v>
      </c>
      <c r="P15" s="29">
        <v>0</v>
      </c>
      <c r="Q15" s="35">
        <f t="shared" si="0"/>
        <v>69100</v>
      </c>
    </row>
    <row r="16" spans="1:19" x14ac:dyDescent="0.25">
      <c r="A16" s="58">
        <v>15</v>
      </c>
      <c r="B16" s="59">
        <v>44019</v>
      </c>
      <c r="C16" s="17">
        <v>8</v>
      </c>
      <c r="D16" s="18">
        <v>0</v>
      </c>
      <c r="E16" s="19">
        <v>0</v>
      </c>
      <c r="F16" s="20">
        <v>0</v>
      </c>
      <c r="G16" s="21">
        <v>7</v>
      </c>
      <c r="H16" s="22">
        <v>60</v>
      </c>
      <c r="I16" s="31">
        <v>93500</v>
      </c>
      <c r="J16" s="23">
        <v>1</v>
      </c>
      <c r="K16" s="24">
        <v>10</v>
      </c>
      <c r="L16" s="25">
        <v>9000</v>
      </c>
      <c r="M16" s="32">
        <v>0</v>
      </c>
      <c r="N16" s="33">
        <v>0</v>
      </c>
      <c r="O16" s="34">
        <v>0</v>
      </c>
      <c r="P16" s="29">
        <f t="shared" si="0"/>
        <v>70</v>
      </c>
      <c r="Q16" s="35">
        <f t="shared" si="0"/>
        <v>102500</v>
      </c>
    </row>
    <row r="17" spans="1:19" x14ac:dyDescent="0.25">
      <c r="A17" s="258">
        <v>16</v>
      </c>
      <c r="B17" s="259">
        <v>44020</v>
      </c>
      <c r="C17" s="266">
        <v>8</v>
      </c>
      <c r="D17" s="18">
        <v>0</v>
      </c>
      <c r="E17" s="19">
        <v>0</v>
      </c>
      <c r="F17" s="20">
        <v>0</v>
      </c>
      <c r="G17" s="21">
        <v>5</v>
      </c>
      <c r="H17" s="22">
        <v>42</v>
      </c>
      <c r="I17" s="31">
        <v>36400</v>
      </c>
      <c r="J17" s="23">
        <v>2</v>
      </c>
      <c r="K17" s="24">
        <v>17</v>
      </c>
      <c r="L17" s="25">
        <v>16800</v>
      </c>
      <c r="M17" s="32">
        <v>1</v>
      </c>
      <c r="N17" s="33">
        <v>8</v>
      </c>
      <c r="O17" s="79">
        <v>5000</v>
      </c>
      <c r="P17" s="29">
        <f t="shared" si="0"/>
        <v>67</v>
      </c>
      <c r="Q17" s="35">
        <f t="shared" si="0"/>
        <v>58200</v>
      </c>
    </row>
    <row r="18" spans="1:19" x14ac:dyDescent="0.25">
      <c r="A18" s="182">
        <v>17</v>
      </c>
      <c r="B18" s="183">
        <v>44025</v>
      </c>
      <c r="C18" s="267">
        <v>8</v>
      </c>
      <c r="D18" s="18">
        <v>0</v>
      </c>
      <c r="E18" s="19">
        <v>0</v>
      </c>
      <c r="F18" s="20">
        <v>0</v>
      </c>
      <c r="G18" s="21">
        <v>6</v>
      </c>
      <c r="H18" s="22">
        <v>50</v>
      </c>
      <c r="I18" s="31">
        <v>53500</v>
      </c>
      <c r="J18" s="23">
        <v>1</v>
      </c>
      <c r="K18" s="24">
        <v>7</v>
      </c>
      <c r="L18" s="25">
        <v>6300</v>
      </c>
      <c r="M18" s="32">
        <v>1</v>
      </c>
      <c r="N18" s="33">
        <v>7</v>
      </c>
      <c r="O18" s="79">
        <v>5500</v>
      </c>
      <c r="P18" s="29">
        <f t="shared" si="0"/>
        <v>64</v>
      </c>
      <c r="Q18" s="35">
        <f t="shared" si="0"/>
        <v>65300</v>
      </c>
    </row>
    <row r="19" spans="1:19" x14ac:dyDescent="0.25">
      <c r="A19" s="58">
        <v>18</v>
      </c>
      <c r="B19" s="59">
        <v>44026</v>
      </c>
      <c r="C19" s="17">
        <v>8</v>
      </c>
      <c r="D19" s="18">
        <v>0</v>
      </c>
      <c r="E19" s="19">
        <v>0</v>
      </c>
      <c r="F19" s="20">
        <v>0</v>
      </c>
      <c r="G19" s="21">
        <v>6</v>
      </c>
      <c r="H19" s="22">
        <v>45</v>
      </c>
      <c r="I19" s="31">
        <v>42500</v>
      </c>
      <c r="J19" s="23">
        <v>2</v>
      </c>
      <c r="K19" s="24">
        <v>15</v>
      </c>
      <c r="L19" s="25">
        <v>20000</v>
      </c>
      <c r="M19" s="32">
        <v>0</v>
      </c>
      <c r="N19" s="33">
        <v>0</v>
      </c>
      <c r="O19" s="79">
        <v>0</v>
      </c>
      <c r="P19" s="29">
        <v>0</v>
      </c>
      <c r="Q19" s="35">
        <f t="shared" si="0"/>
        <v>62500</v>
      </c>
    </row>
    <row r="20" spans="1:19" x14ac:dyDescent="0.25">
      <c r="A20" s="255">
        <v>19</v>
      </c>
      <c r="B20" s="256">
        <v>44027</v>
      </c>
      <c r="C20" s="257">
        <v>8</v>
      </c>
      <c r="D20" s="18">
        <v>0</v>
      </c>
      <c r="E20" s="19">
        <v>0</v>
      </c>
      <c r="F20" s="20">
        <v>0</v>
      </c>
      <c r="G20" s="21">
        <v>6</v>
      </c>
      <c r="H20" s="22">
        <v>52</v>
      </c>
      <c r="I20" s="31">
        <v>45300</v>
      </c>
      <c r="J20" s="23">
        <v>2</v>
      </c>
      <c r="K20" s="24">
        <v>15</v>
      </c>
      <c r="L20" s="25">
        <v>16800</v>
      </c>
      <c r="M20" s="32">
        <v>0</v>
      </c>
      <c r="N20" s="33">
        <v>0</v>
      </c>
      <c r="O20" s="34">
        <v>0</v>
      </c>
      <c r="P20" s="29">
        <f t="shared" si="0"/>
        <v>67</v>
      </c>
      <c r="Q20" s="35">
        <f t="shared" si="0"/>
        <v>62100</v>
      </c>
    </row>
    <row r="21" spans="1:19" x14ac:dyDescent="0.25">
      <c r="A21" s="58">
        <v>20</v>
      </c>
      <c r="B21" s="59">
        <v>44031</v>
      </c>
      <c r="C21" s="61">
        <v>7</v>
      </c>
      <c r="D21" s="18">
        <v>0</v>
      </c>
      <c r="E21" s="19">
        <v>0</v>
      </c>
      <c r="F21" s="20">
        <v>0</v>
      </c>
      <c r="G21" s="72">
        <v>0</v>
      </c>
      <c r="H21" s="73">
        <v>0</v>
      </c>
      <c r="I21" s="74">
        <v>0</v>
      </c>
      <c r="J21" s="60">
        <v>7</v>
      </c>
      <c r="K21" s="61">
        <v>45</v>
      </c>
      <c r="L21" s="260">
        <v>18900</v>
      </c>
      <c r="M21" s="32">
        <v>0</v>
      </c>
      <c r="N21" s="33">
        <v>0</v>
      </c>
      <c r="O21" s="34">
        <v>0</v>
      </c>
      <c r="P21" s="29">
        <f t="shared" si="0"/>
        <v>45</v>
      </c>
      <c r="Q21" s="35">
        <f t="shared" si="0"/>
        <v>18900</v>
      </c>
      <c r="S21" s="82"/>
    </row>
    <row r="22" spans="1:19" x14ac:dyDescent="0.25">
      <c r="A22" s="58">
        <v>21</v>
      </c>
      <c r="B22" s="59">
        <v>44032</v>
      </c>
      <c r="C22" s="17">
        <v>8</v>
      </c>
      <c r="D22" s="18">
        <v>0</v>
      </c>
      <c r="E22" s="19">
        <v>0</v>
      </c>
      <c r="F22" s="20">
        <v>0</v>
      </c>
      <c r="G22" s="21">
        <v>7</v>
      </c>
      <c r="H22" s="22">
        <v>58</v>
      </c>
      <c r="I22" s="31">
        <v>52300</v>
      </c>
      <c r="J22" s="23">
        <v>1</v>
      </c>
      <c r="K22" s="24">
        <v>7</v>
      </c>
      <c r="L22" s="25">
        <v>9000</v>
      </c>
      <c r="M22" s="32">
        <v>0</v>
      </c>
      <c r="N22" s="33">
        <v>0</v>
      </c>
      <c r="O22" s="34">
        <v>0</v>
      </c>
      <c r="P22" s="29">
        <f t="shared" ref="P22:Q45" si="1">SUM(N22,K22,H22,E22)</f>
        <v>65</v>
      </c>
      <c r="Q22" s="35">
        <f t="shared" si="1"/>
        <v>61300</v>
      </c>
    </row>
    <row r="23" spans="1:19" x14ac:dyDescent="0.25">
      <c r="A23" s="58">
        <v>22</v>
      </c>
      <c r="B23" s="59">
        <v>44033</v>
      </c>
      <c r="C23" s="17">
        <v>8</v>
      </c>
      <c r="D23" s="18">
        <v>0</v>
      </c>
      <c r="E23" s="19">
        <v>0</v>
      </c>
      <c r="F23" s="36">
        <v>0</v>
      </c>
      <c r="G23" s="21">
        <v>8</v>
      </c>
      <c r="H23" s="22">
        <v>60</v>
      </c>
      <c r="I23" s="31">
        <v>105600</v>
      </c>
      <c r="J23" s="23">
        <v>0</v>
      </c>
      <c r="K23" s="24">
        <v>0</v>
      </c>
      <c r="L23" s="25">
        <v>0</v>
      </c>
      <c r="M23" s="32">
        <v>0</v>
      </c>
      <c r="N23" s="33">
        <v>0</v>
      </c>
      <c r="O23" s="34">
        <v>0</v>
      </c>
      <c r="P23" s="29">
        <f t="shared" si="1"/>
        <v>60</v>
      </c>
      <c r="Q23" s="35">
        <f t="shared" si="1"/>
        <v>105600</v>
      </c>
    </row>
    <row r="24" spans="1:19" x14ac:dyDescent="0.25">
      <c r="A24" s="258">
        <v>23</v>
      </c>
      <c r="B24" s="259">
        <v>44034</v>
      </c>
      <c r="C24" s="266">
        <v>8</v>
      </c>
      <c r="D24" s="18">
        <v>0</v>
      </c>
      <c r="E24" s="19">
        <v>0</v>
      </c>
      <c r="F24" s="20">
        <v>0</v>
      </c>
      <c r="G24" s="21">
        <v>6</v>
      </c>
      <c r="H24" s="22">
        <v>48</v>
      </c>
      <c r="I24" s="31">
        <v>47200</v>
      </c>
      <c r="J24" s="23">
        <v>1</v>
      </c>
      <c r="K24" s="24">
        <v>9</v>
      </c>
      <c r="L24" s="25">
        <v>6300</v>
      </c>
      <c r="M24" s="32">
        <v>1</v>
      </c>
      <c r="N24" s="33">
        <v>7</v>
      </c>
      <c r="O24" s="79">
        <v>5000</v>
      </c>
      <c r="P24" s="29">
        <f t="shared" si="1"/>
        <v>64</v>
      </c>
      <c r="Q24" s="35">
        <f t="shared" si="1"/>
        <v>58500</v>
      </c>
    </row>
    <row r="25" spans="1:19" x14ac:dyDescent="0.25">
      <c r="A25" s="58">
        <v>24</v>
      </c>
      <c r="B25" s="59">
        <v>44039</v>
      </c>
      <c r="C25" s="38">
        <v>7</v>
      </c>
      <c r="D25" s="18">
        <v>0</v>
      </c>
      <c r="E25" s="19">
        <v>0</v>
      </c>
      <c r="F25" s="20">
        <v>0</v>
      </c>
      <c r="G25" s="21">
        <v>6</v>
      </c>
      <c r="H25" s="22">
        <v>50</v>
      </c>
      <c r="I25" s="31">
        <v>34560</v>
      </c>
      <c r="J25" s="23">
        <v>1</v>
      </c>
      <c r="K25" s="24">
        <v>7</v>
      </c>
      <c r="L25" s="25">
        <v>9450</v>
      </c>
      <c r="M25" s="32">
        <v>0</v>
      </c>
      <c r="N25" s="33">
        <v>0</v>
      </c>
      <c r="O25" s="79">
        <v>0</v>
      </c>
      <c r="P25" s="29">
        <f t="shared" si="1"/>
        <v>57</v>
      </c>
      <c r="Q25" s="35">
        <f t="shared" si="1"/>
        <v>44010</v>
      </c>
    </row>
    <row r="26" spans="1:19" x14ac:dyDescent="0.25">
      <c r="A26" s="58">
        <v>25</v>
      </c>
      <c r="B26" s="59">
        <v>44040</v>
      </c>
      <c r="C26" s="17">
        <v>7</v>
      </c>
      <c r="D26" s="18">
        <v>0</v>
      </c>
      <c r="E26" s="19">
        <v>0</v>
      </c>
      <c r="F26" s="36">
        <v>0</v>
      </c>
      <c r="G26" s="21">
        <v>7</v>
      </c>
      <c r="H26" s="22">
        <v>61</v>
      </c>
      <c r="I26" s="31">
        <v>54630</v>
      </c>
      <c r="J26" s="23">
        <v>0</v>
      </c>
      <c r="K26" s="24">
        <v>0</v>
      </c>
      <c r="L26" s="25">
        <v>0</v>
      </c>
      <c r="M26" s="32">
        <v>0</v>
      </c>
      <c r="N26" s="33">
        <v>0</v>
      </c>
      <c r="O26" s="34">
        <v>0</v>
      </c>
      <c r="P26" s="29">
        <f t="shared" si="1"/>
        <v>61</v>
      </c>
      <c r="Q26" s="35">
        <f t="shared" si="1"/>
        <v>54630</v>
      </c>
    </row>
    <row r="27" spans="1:19" x14ac:dyDescent="0.25">
      <c r="A27" s="258">
        <v>26</v>
      </c>
      <c r="B27" s="259">
        <v>44041</v>
      </c>
      <c r="C27" s="266">
        <v>7</v>
      </c>
      <c r="D27" s="18">
        <v>0</v>
      </c>
      <c r="E27" s="19">
        <v>0</v>
      </c>
      <c r="F27" s="20">
        <v>0</v>
      </c>
      <c r="G27" s="21">
        <v>5</v>
      </c>
      <c r="H27" s="22">
        <v>37</v>
      </c>
      <c r="I27" s="31">
        <v>35620</v>
      </c>
      <c r="J27" s="23">
        <v>1</v>
      </c>
      <c r="K27" s="24">
        <v>10</v>
      </c>
      <c r="L27" s="25">
        <v>5670</v>
      </c>
      <c r="M27" s="32">
        <v>1</v>
      </c>
      <c r="N27" s="33">
        <v>7</v>
      </c>
      <c r="O27" s="79">
        <v>4500</v>
      </c>
      <c r="P27" s="29">
        <f t="shared" si="1"/>
        <v>54</v>
      </c>
      <c r="Q27" s="35">
        <f t="shared" si="1"/>
        <v>45790</v>
      </c>
    </row>
    <row r="28" spans="1:19" x14ac:dyDescent="0.25">
      <c r="A28" s="182">
        <v>27</v>
      </c>
      <c r="B28" s="183">
        <v>44046</v>
      </c>
      <c r="C28" s="267">
        <v>7</v>
      </c>
      <c r="D28" s="18">
        <v>0</v>
      </c>
      <c r="E28" s="19">
        <v>0</v>
      </c>
      <c r="F28" s="20">
        <v>0</v>
      </c>
      <c r="G28" s="21">
        <v>4</v>
      </c>
      <c r="H28" s="22">
        <v>33</v>
      </c>
      <c r="I28" s="31">
        <v>23020</v>
      </c>
      <c r="J28" s="23">
        <v>2</v>
      </c>
      <c r="K28" s="24">
        <v>15</v>
      </c>
      <c r="L28" s="25">
        <v>11340</v>
      </c>
      <c r="M28" s="32">
        <v>1</v>
      </c>
      <c r="N28" s="33">
        <v>8</v>
      </c>
      <c r="O28" s="79">
        <v>4500</v>
      </c>
      <c r="P28" s="29">
        <f t="shared" si="1"/>
        <v>56</v>
      </c>
      <c r="Q28" s="35">
        <f t="shared" si="1"/>
        <v>38860</v>
      </c>
    </row>
    <row r="29" spans="1:19" x14ac:dyDescent="0.25">
      <c r="A29" s="58">
        <v>28</v>
      </c>
      <c r="B29" s="59">
        <v>44047</v>
      </c>
      <c r="C29" s="17">
        <v>8</v>
      </c>
      <c r="D29" s="18">
        <v>0</v>
      </c>
      <c r="E29" s="19">
        <v>0</v>
      </c>
      <c r="F29" s="36">
        <v>0</v>
      </c>
      <c r="G29" s="21">
        <v>6</v>
      </c>
      <c r="H29" s="22">
        <v>47</v>
      </c>
      <c r="I29" s="31">
        <v>51998</v>
      </c>
      <c r="J29" s="23">
        <v>2</v>
      </c>
      <c r="K29" s="24">
        <v>12</v>
      </c>
      <c r="L29" s="25">
        <v>18900</v>
      </c>
      <c r="M29" s="32">
        <v>0</v>
      </c>
      <c r="N29" s="33">
        <v>0</v>
      </c>
      <c r="O29" s="34">
        <v>0</v>
      </c>
      <c r="P29" s="29">
        <f t="shared" si="1"/>
        <v>59</v>
      </c>
      <c r="Q29" s="35">
        <f t="shared" si="1"/>
        <v>70898</v>
      </c>
    </row>
    <row r="30" spans="1:19" x14ac:dyDescent="0.25">
      <c r="A30" s="255">
        <v>29</v>
      </c>
      <c r="B30" s="256">
        <v>44048</v>
      </c>
      <c r="C30" s="257">
        <v>7</v>
      </c>
      <c r="D30" s="18">
        <v>0</v>
      </c>
      <c r="E30" s="19">
        <v>0</v>
      </c>
      <c r="F30" s="20">
        <v>0</v>
      </c>
      <c r="G30" s="21">
        <v>5</v>
      </c>
      <c r="H30" s="22">
        <v>43</v>
      </c>
      <c r="I30" s="31">
        <v>41670</v>
      </c>
      <c r="J30" s="23">
        <v>2</v>
      </c>
      <c r="K30" s="24">
        <v>20</v>
      </c>
      <c r="L30" s="25">
        <v>135000</v>
      </c>
      <c r="M30" s="32">
        <v>0</v>
      </c>
      <c r="N30" s="33">
        <v>0</v>
      </c>
      <c r="O30" s="34">
        <v>0</v>
      </c>
      <c r="P30" s="29">
        <v>0</v>
      </c>
      <c r="Q30" s="35">
        <f t="shared" si="1"/>
        <v>176670</v>
      </c>
    </row>
    <row r="31" spans="1:19" x14ac:dyDescent="0.25">
      <c r="A31" s="182">
        <v>30</v>
      </c>
      <c r="B31" s="183">
        <v>44053</v>
      </c>
      <c r="C31" s="267">
        <v>7</v>
      </c>
      <c r="D31" s="18">
        <v>0</v>
      </c>
      <c r="E31" s="19">
        <v>0</v>
      </c>
      <c r="F31" s="20">
        <v>0</v>
      </c>
      <c r="G31" s="21">
        <v>5</v>
      </c>
      <c r="H31" s="22">
        <v>42</v>
      </c>
      <c r="I31" s="31">
        <v>32490</v>
      </c>
      <c r="J31" s="23">
        <v>1</v>
      </c>
      <c r="K31" s="24">
        <v>8</v>
      </c>
      <c r="L31" s="25">
        <v>8100</v>
      </c>
      <c r="M31" s="32">
        <v>1</v>
      </c>
      <c r="N31" s="33">
        <v>10</v>
      </c>
      <c r="O31" s="79">
        <v>12000</v>
      </c>
      <c r="P31" s="29">
        <f t="shared" si="1"/>
        <v>60</v>
      </c>
      <c r="Q31" s="35">
        <f t="shared" si="1"/>
        <v>52590</v>
      </c>
    </row>
    <row r="32" spans="1:19" x14ac:dyDescent="0.25">
      <c r="A32" s="58">
        <v>31</v>
      </c>
      <c r="B32" s="59">
        <v>44054</v>
      </c>
      <c r="C32" s="17">
        <v>7</v>
      </c>
      <c r="D32" s="18">
        <v>0</v>
      </c>
      <c r="E32" s="19">
        <v>0</v>
      </c>
      <c r="F32" s="20">
        <v>0</v>
      </c>
      <c r="G32" s="21">
        <v>5</v>
      </c>
      <c r="H32" s="22">
        <v>44</v>
      </c>
      <c r="I32" s="31">
        <v>76110</v>
      </c>
      <c r="J32" s="23">
        <v>2</v>
      </c>
      <c r="K32" s="24">
        <v>12</v>
      </c>
      <c r="L32" s="25">
        <v>10440</v>
      </c>
      <c r="M32" s="32">
        <v>0</v>
      </c>
      <c r="N32" s="33">
        <v>0</v>
      </c>
      <c r="O32" s="79">
        <v>0</v>
      </c>
      <c r="P32" s="29">
        <v>0</v>
      </c>
      <c r="Q32" s="35">
        <f t="shared" si="1"/>
        <v>86550</v>
      </c>
    </row>
    <row r="33" spans="1:17" x14ac:dyDescent="0.25">
      <c r="A33" s="255">
        <v>32</v>
      </c>
      <c r="B33" s="256">
        <v>44055</v>
      </c>
      <c r="C33" s="257">
        <v>7</v>
      </c>
      <c r="D33" s="18">
        <v>0</v>
      </c>
      <c r="E33" s="19">
        <v>0</v>
      </c>
      <c r="F33" s="20">
        <v>0</v>
      </c>
      <c r="G33" s="21">
        <v>6</v>
      </c>
      <c r="H33" s="22">
        <v>43</v>
      </c>
      <c r="I33" s="31">
        <v>31140</v>
      </c>
      <c r="J33" s="23">
        <v>1</v>
      </c>
      <c r="K33" s="24">
        <v>8</v>
      </c>
      <c r="L33" s="25">
        <v>5670</v>
      </c>
      <c r="M33" s="32">
        <v>0</v>
      </c>
      <c r="N33" s="33">
        <v>0</v>
      </c>
      <c r="O33" s="79">
        <v>0</v>
      </c>
      <c r="P33" s="29">
        <f t="shared" si="1"/>
        <v>51</v>
      </c>
      <c r="Q33" s="35">
        <f t="shared" si="1"/>
        <v>36810</v>
      </c>
    </row>
    <row r="34" spans="1:17" x14ac:dyDescent="0.25">
      <c r="A34" s="58">
        <v>33</v>
      </c>
      <c r="B34" s="59">
        <v>44059</v>
      </c>
      <c r="C34" s="24">
        <v>5</v>
      </c>
      <c r="D34" s="18">
        <v>0</v>
      </c>
      <c r="E34" s="19">
        <v>0</v>
      </c>
      <c r="F34" s="20">
        <v>0</v>
      </c>
      <c r="G34" s="21">
        <v>0</v>
      </c>
      <c r="H34" s="22">
        <v>0</v>
      </c>
      <c r="I34" s="31">
        <v>0</v>
      </c>
      <c r="J34" s="23">
        <v>5</v>
      </c>
      <c r="K34" s="24">
        <v>37</v>
      </c>
      <c r="L34" s="25">
        <v>12150</v>
      </c>
      <c r="M34" s="32">
        <v>0</v>
      </c>
      <c r="N34" s="33">
        <v>0</v>
      </c>
      <c r="O34" s="34">
        <v>0</v>
      </c>
      <c r="P34" s="268">
        <f t="shared" si="1"/>
        <v>37</v>
      </c>
      <c r="Q34" s="68">
        <f t="shared" si="1"/>
        <v>12150</v>
      </c>
    </row>
    <row r="35" spans="1:17" x14ac:dyDescent="0.25">
      <c r="A35" s="58">
        <v>34</v>
      </c>
      <c r="B35" s="59">
        <v>44060</v>
      </c>
      <c r="C35" s="17" t="s">
        <v>129</v>
      </c>
      <c r="D35" s="18"/>
      <c r="E35" s="19"/>
      <c r="F35" s="20"/>
      <c r="G35" s="21"/>
      <c r="H35" s="22"/>
      <c r="I35" s="31"/>
      <c r="J35" s="23"/>
      <c r="K35" s="24"/>
      <c r="L35" s="25"/>
      <c r="M35" s="32"/>
      <c r="N35" s="33"/>
      <c r="O35" s="79"/>
      <c r="P35" s="29">
        <f t="shared" si="1"/>
        <v>0</v>
      </c>
      <c r="Q35" s="35">
        <f t="shared" si="1"/>
        <v>0</v>
      </c>
    </row>
    <row r="36" spans="1:17" x14ac:dyDescent="0.25">
      <c r="A36" s="58">
        <v>35</v>
      </c>
      <c r="B36" s="59">
        <v>44061</v>
      </c>
      <c r="C36" s="17">
        <v>8</v>
      </c>
      <c r="D36" s="18">
        <v>0</v>
      </c>
      <c r="E36" s="19">
        <v>0</v>
      </c>
      <c r="F36" s="36">
        <v>0</v>
      </c>
      <c r="G36" s="21">
        <v>7</v>
      </c>
      <c r="H36" s="22">
        <v>43</v>
      </c>
      <c r="I36" s="31">
        <v>90870</v>
      </c>
      <c r="J36" s="23">
        <v>1</v>
      </c>
      <c r="K36" s="24">
        <v>8</v>
      </c>
      <c r="L36" s="25">
        <v>5670</v>
      </c>
      <c r="M36" s="32">
        <v>0</v>
      </c>
      <c r="N36" s="33">
        <v>0</v>
      </c>
      <c r="O36" s="79">
        <v>0</v>
      </c>
      <c r="P36" s="29">
        <f t="shared" si="1"/>
        <v>51</v>
      </c>
      <c r="Q36" s="35">
        <f t="shared" si="1"/>
        <v>96540</v>
      </c>
    </row>
    <row r="37" spans="1:17" x14ac:dyDescent="0.25">
      <c r="A37" s="258">
        <v>36</v>
      </c>
      <c r="B37" s="259">
        <v>44062</v>
      </c>
      <c r="C37" s="266">
        <v>7</v>
      </c>
      <c r="D37" s="18">
        <v>0</v>
      </c>
      <c r="E37" s="19">
        <v>0</v>
      </c>
      <c r="F37" s="36">
        <v>0</v>
      </c>
      <c r="G37" s="21">
        <v>5</v>
      </c>
      <c r="H37" s="22">
        <v>38</v>
      </c>
      <c r="I37" s="31">
        <v>34110</v>
      </c>
      <c r="J37" s="23">
        <v>1</v>
      </c>
      <c r="K37" s="24">
        <v>5</v>
      </c>
      <c r="L37" s="25">
        <v>5670</v>
      </c>
      <c r="M37" s="32">
        <v>1</v>
      </c>
      <c r="N37" s="33">
        <v>9</v>
      </c>
      <c r="O37" s="79">
        <v>11300</v>
      </c>
      <c r="P37" s="29">
        <f t="shared" si="1"/>
        <v>52</v>
      </c>
      <c r="Q37" s="35">
        <f t="shared" si="1"/>
        <v>51080</v>
      </c>
    </row>
    <row r="38" spans="1:17" x14ac:dyDescent="0.25">
      <c r="A38" s="182">
        <v>37</v>
      </c>
      <c r="B38" s="183">
        <v>44067</v>
      </c>
      <c r="C38" s="267">
        <v>10</v>
      </c>
      <c r="D38" s="18">
        <v>0</v>
      </c>
      <c r="E38" s="19">
        <v>0</v>
      </c>
      <c r="F38" s="20">
        <v>0</v>
      </c>
      <c r="G38" s="21">
        <v>9</v>
      </c>
      <c r="H38" s="22">
        <v>69</v>
      </c>
      <c r="I38" s="31">
        <v>55620</v>
      </c>
      <c r="J38" s="23">
        <v>0</v>
      </c>
      <c r="K38" s="24">
        <v>0</v>
      </c>
      <c r="L38" s="25">
        <v>0</v>
      </c>
      <c r="M38" s="32">
        <v>1</v>
      </c>
      <c r="N38" s="33">
        <v>8</v>
      </c>
      <c r="O38" s="79">
        <v>10800</v>
      </c>
      <c r="P38" s="29">
        <f t="shared" si="1"/>
        <v>77</v>
      </c>
      <c r="Q38" s="35">
        <f t="shared" si="1"/>
        <v>66420</v>
      </c>
    </row>
    <row r="39" spans="1:17" x14ac:dyDescent="0.25">
      <c r="A39" s="58">
        <v>38</v>
      </c>
      <c r="B39" s="59">
        <v>44068</v>
      </c>
      <c r="C39" s="17" t="s">
        <v>129</v>
      </c>
      <c r="D39" s="18"/>
      <c r="E39" s="19"/>
      <c r="F39" s="20"/>
      <c r="G39" s="21"/>
      <c r="H39" s="22"/>
      <c r="I39" s="31"/>
      <c r="J39" s="23"/>
      <c r="K39" s="24"/>
      <c r="L39" s="25"/>
      <c r="M39" s="32"/>
      <c r="N39" s="33"/>
      <c r="O39" s="79"/>
      <c r="P39" s="29">
        <f t="shared" si="1"/>
        <v>0</v>
      </c>
      <c r="Q39" s="35">
        <f t="shared" si="1"/>
        <v>0</v>
      </c>
    </row>
    <row r="40" spans="1:17" x14ac:dyDescent="0.25">
      <c r="A40" s="258">
        <v>39</v>
      </c>
      <c r="B40" s="259">
        <v>44069</v>
      </c>
      <c r="C40" s="266">
        <v>10</v>
      </c>
      <c r="D40" s="18">
        <v>0</v>
      </c>
      <c r="E40" s="19">
        <v>0</v>
      </c>
      <c r="F40" s="20">
        <v>0</v>
      </c>
      <c r="G40" s="21">
        <v>7</v>
      </c>
      <c r="H40" s="22">
        <v>50</v>
      </c>
      <c r="I40" s="31">
        <v>102620</v>
      </c>
      <c r="J40" s="23">
        <v>2</v>
      </c>
      <c r="K40" s="24">
        <v>18</v>
      </c>
      <c r="L40" s="25">
        <v>190000</v>
      </c>
      <c r="M40" s="32">
        <v>1</v>
      </c>
      <c r="N40" s="33">
        <v>6</v>
      </c>
      <c r="O40" s="79">
        <v>11000</v>
      </c>
      <c r="P40" s="29">
        <f>SUM(N40,K40,H40,E40)</f>
        <v>74</v>
      </c>
      <c r="Q40" s="35">
        <f>SUM(O40,L40,I40,F40)</f>
        <v>303620</v>
      </c>
    </row>
    <row r="41" spans="1:17" x14ac:dyDescent="0.25">
      <c r="A41" s="58">
        <v>40</v>
      </c>
      <c r="B41" s="59">
        <v>44074</v>
      </c>
      <c r="C41" s="38" t="s">
        <v>129</v>
      </c>
      <c r="D41" s="18"/>
      <c r="E41" s="19"/>
      <c r="F41" s="20"/>
      <c r="G41" s="21"/>
      <c r="H41" s="22"/>
      <c r="I41" s="31"/>
      <c r="J41" s="23"/>
      <c r="K41" s="24"/>
      <c r="L41" s="25"/>
      <c r="M41" s="32"/>
      <c r="N41" s="33"/>
      <c r="O41" s="79"/>
      <c r="P41" s="29"/>
      <c r="Q41" s="35"/>
    </row>
    <row r="42" spans="1:17" x14ac:dyDescent="0.25">
      <c r="A42" s="58">
        <v>41</v>
      </c>
      <c r="B42" s="59">
        <v>44075</v>
      </c>
      <c r="C42" s="38" t="s">
        <v>129</v>
      </c>
      <c r="D42" s="18"/>
      <c r="E42" s="19"/>
      <c r="F42" s="20"/>
      <c r="G42" s="21"/>
      <c r="H42" s="22"/>
      <c r="I42" s="31"/>
      <c r="J42" s="23"/>
      <c r="K42" s="24"/>
      <c r="L42" s="25"/>
      <c r="M42" s="32"/>
      <c r="N42" s="33"/>
      <c r="O42" s="79"/>
      <c r="P42" s="29"/>
      <c r="Q42" s="35"/>
    </row>
    <row r="43" spans="1:17" x14ac:dyDescent="0.25">
      <c r="A43" s="58">
        <v>42</v>
      </c>
      <c r="B43" s="59">
        <v>44076</v>
      </c>
      <c r="C43" s="17" t="s">
        <v>129</v>
      </c>
      <c r="D43" s="18"/>
      <c r="E43" s="19"/>
      <c r="F43" s="20"/>
      <c r="G43" s="21"/>
      <c r="H43" s="22"/>
      <c r="I43" s="31"/>
      <c r="J43" s="23"/>
      <c r="K43" s="24"/>
      <c r="L43" s="25"/>
      <c r="M43" s="32"/>
      <c r="N43" s="33"/>
      <c r="O43" s="79"/>
      <c r="P43" s="29"/>
      <c r="Q43" s="35"/>
    </row>
    <row r="44" spans="1:17" x14ac:dyDescent="0.25">
      <c r="A44" s="255">
        <v>43</v>
      </c>
      <c r="B44" s="256">
        <v>44079</v>
      </c>
      <c r="C44" s="257" t="s">
        <v>129</v>
      </c>
      <c r="D44" s="18"/>
      <c r="E44" s="19"/>
      <c r="F44" s="20"/>
      <c r="G44" s="21"/>
      <c r="H44" s="22"/>
      <c r="I44" s="31"/>
      <c r="J44" s="23"/>
      <c r="K44" s="24"/>
      <c r="L44" s="25"/>
      <c r="M44" s="32"/>
      <c r="N44" s="33"/>
      <c r="O44" s="79"/>
      <c r="P44" s="29"/>
      <c r="Q44" s="35"/>
    </row>
    <row r="45" spans="1:17" ht="15.75" thickBot="1" x14ac:dyDescent="0.3">
      <c r="A45" s="75">
        <v>44</v>
      </c>
      <c r="B45" s="76">
        <v>44080</v>
      </c>
      <c r="C45" s="39" t="s">
        <v>129</v>
      </c>
      <c r="D45" s="40"/>
      <c r="E45" s="41"/>
      <c r="F45" s="42"/>
      <c r="G45" s="43"/>
      <c r="H45" s="44"/>
      <c r="I45" s="45"/>
      <c r="J45" s="46"/>
      <c r="K45" s="39"/>
      <c r="L45" s="47"/>
      <c r="M45" s="54"/>
      <c r="N45" s="55"/>
      <c r="O45" s="80"/>
      <c r="P45" s="48">
        <f t="shared" si="1"/>
        <v>0</v>
      </c>
      <c r="Q45" s="49">
        <f t="shared" si="1"/>
        <v>0</v>
      </c>
    </row>
    <row r="46" spans="1:17" ht="15.75" thickBot="1" x14ac:dyDescent="0.3">
      <c r="A46" s="50" t="s">
        <v>14</v>
      </c>
      <c r="C46" s="97">
        <f t="shared" ref="C46:L46" si="2">SUM(C2:C45)</f>
        <v>286</v>
      </c>
      <c r="D46" s="40">
        <f t="shared" si="2"/>
        <v>1</v>
      </c>
      <c r="E46" s="41">
        <f t="shared" si="2"/>
        <v>6</v>
      </c>
      <c r="F46" s="51">
        <f t="shared" si="2"/>
        <v>7000</v>
      </c>
      <c r="G46" s="43">
        <f t="shared" si="2"/>
        <v>210</v>
      </c>
      <c r="H46" s="44">
        <f t="shared" si="2"/>
        <v>1690</v>
      </c>
      <c r="I46" s="52">
        <f t="shared" si="2"/>
        <v>1855258</v>
      </c>
      <c r="J46" s="46">
        <f t="shared" si="2"/>
        <v>63</v>
      </c>
      <c r="K46" s="39">
        <f t="shared" si="2"/>
        <v>492</v>
      </c>
      <c r="L46" s="53">
        <f t="shared" si="2"/>
        <v>839460</v>
      </c>
      <c r="M46" s="54">
        <f>SUM(M2:M45)</f>
        <v>12</v>
      </c>
      <c r="N46" s="55">
        <f>SUM(N2:N45)</f>
        <v>94</v>
      </c>
      <c r="O46" s="56">
        <f>SUM(O2:O45)</f>
        <v>86100</v>
      </c>
      <c r="P46" s="281">
        <f>SUM(P2:P45)</f>
        <v>2036</v>
      </c>
      <c r="Q46" s="30">
        <f>SUM(Q2:Q45)</f>
        <v>2787818</v>
      </c>
    </row>
    <row r="47" spans="1:17" ht="15.75" thickBot="1" x14ac:dyDescent="0.3">
      <c r="A47" s="50">
        <v>2020</v>
      </c>
      <c r="B47" s="83" t="s">
        <v>15</v>
      </c>
      <c r="D47" s="275">
        <v>3.5000000000000001E-3</v>
      </c>
      <c r="E47" s="276">
        <v>2.9499999999999999E-3</v>
      </c>
      <c r="F47" s="277">
        <v>2.5100000000000001E-3</v>
      </c>
      <c r="G47" s="275">
        <v>0.73426999999999998</v>
      </c>
      <c r="H47" s="276">
        <v>0.83006000000000002</v>
      </c>
      <c r="I47" s="277">
        <v>0.66549999999999998</v>
      </c>
      <c r="J47" s="275">
        <v>0.2203</v>
      </c>
      <c r="K47" s="278">
        <v>0.24165</v>
      </c>
      <c r="L47" s="279">
        <v>0.30110999999999999</v>
      </c>
      <c r="M47" s="280">
        <v>4.1950000000000001E-2</v>
      </c>
      <c r="N47" s="278">
        <v>4.616E-2</v>
      </c>
      <c r="O47" s="279">
        <v>3.0880000000000001E-2</v>
      </c>
      <c r="P47" s="304" t="s">
        <v>132</v>
      </c>
      <c r="Q47" s="305">
        <f>SUM(C46)</f>
        <v>286</v>
      </c>
    </row>
    <row r="48" spans="1:17" x14ac:dyDescent="0.25">
      <c r="A48" s="15"/>
      <c r="O48" s="5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31" sqref="N31"/>
    </sheetView>
  </sheetViews>
  <sheetFormatPr defaultRowHeight="15" x14ac:dyDescent="0.25"/>
  <cols>
    <col min="2" max="2" width="10.7109375" customWidth="1"/>
    <col min="4" max="13" width="19.7109375" customWidth="1"/>
    <col min="14" max="14" width="11.7109375" customWidth="1"/>
  </cols>
  <sheetData>
    <row r="1" spans="1:14" ht="15.75" thickBot="1" x14ac:dyDescent="0.3">
      <c r="A1" s="209">
        <v>2020</v>
      </c>
      <c r="B1" s="263"/>
      <c r="C1" s="208"/>
    </row>
    <row r="2" spans="1:14" ht="15.75" thickBot="1" x14ac:dyDescent="0.3">
      <c r="A2" s="210" t="s">
        <v>1</v>
      </c>
      <c r="B2" s="203" t="s">
        <v>104</v>
      </c>
      <c r="C2" s="211" t="s">
        <v>52</v>
      </c>
      <c r="D2" s="211" t="s">
        <v>53</v>
      </c>
      <c r="E2" s="211" t="s">
        <v>54</v>
      </c>
      <c r="F2" s="211" t="s">
        <v>55</v>
      </c>
      <c r="G2" s="211" t="s">
        <v>58</v>
      </c>
      <c r="H2" s="212" t="s">
        <v>61</v>
      </c>
      <c r="I2" s="212" t="s">
        <v>62</v>
      </c>
      <c r="J2" s="212" t="s">
        <v>63</v>
      </c>
      <c r="K2" s="212" t="s">
        <v>64</v>
      </c>
      <c r="L2" s="212" t="s">
        <v>65</v>
      </c>
      <c r="M2" s="212" t="s">
        <v>66</v>
      </c>
      <c r="N2" s="213" t="s">
        <v>59</v>
      </c>
    </row>
    <row r="3" spans="1:14" x14ac:dyDescent="0.25">
      <c r="A3" s="194">
        <v>43997</v>
      </c>
      <c r="B3" s="264">
        <v>1</v>
      </c>
      <c r="C3" s="15">
        <v>1</v>
      </c>
      <c r="D3" s="192" t="s">
        <v>56</v>
      </c>
      <c r="E3" s="192" t="s">
        <v>57</v>
      </c>
      <c r="F3" s="193" t="s">
        <v>39</v>
      </c>
      <c r="G3" s="193" t="s">
        <v>38</v>
      </c>
      <c r="H3" s="192" t="s">
        <v>67</v>
      </c>
      <c r="I3" s="192" t="s">
        <v>68</v>
      </c>
      <c r="J3" s="192" t="s">
        <v>69</v>
      </c>
      <c r="K3" s="192" t="s">
        <v>70</v>
      </c>
      <c r="L3" s="192" t="s">
        <v>71</v>
      </c>
      <c r="M3" s="192" t="s">
        <v>72</v>
      </c>
      <c r="N3" s="207">
        <v>2</v>
      </c>
    </row>
    <row r="4" spans="1:14" x14ac:dyDescent="0.25">
      <c r="A4" s="194">
        <v>44004</v>
      </c>
      <c r="B4" s="264" t="s">
        <v>105</v>
      </c>
      <c r="C4" s="15">
        <v>1</v>
      </c>
      <c r="D4" s="192" t="s">
        <v>56</v>
      </c>
      <c r="E4" s="192" t="s">
        <v>60</v>
      </c>
      <c r="F4" s="192" t="s">
        <v>73</v>
      </c>
      <c r="G4" s="192" t="s">
        <v>74</v>
      </c>
      <c r="H4" s="192" t="s">
        <v>75</v>
      </c>
      <c r="I4" s="193" t="s">
        <v>76</v>
      </c>
      <c r="J4" s="287"/>
      <c r="K4" s="287"/>
      <c r="L4" s="287"/>
      <c r="M4" s="287"/>
      <c r="N4" s="207">
        <v>1</v>
      </c>
    </row>
    <row r="5" spans="1:14" x14ac:dyDescent="0.25">
      <c r="A5" s="194">
        <v>44006</v>
      </c>
      <c r="B5" s="264" t="s">
        <v>107</v>
      </c>
      <c r="C5" s="15">
        <v>1</v>
      </c>
      <c r="D5" s="193" t="s">
        <v>80</v>
      </c>
      <c r="E5" s="193" t="s">
        <v>81</v>
      </c>
      <c r="F5" s="192" t="s">
        <v>82</v>
      </c>
      <c r="G5" s="192" t="s">
        <v>83</v>
      </c>
      <c r="H5" s="192" t="s">
        <v>84</v>
      </c>
      <c r="I5" s="193" t="s">
        <v>39</v>
      </c>
      <c r="J5" s="192" t="s">
        <v>68</v>
      </c>
      <c r="K5" s="192" t="s">
        <v>70</v>
      </c>
      <c r="L5" s="287"/>
      <c r="M5" s="287"/>
      <c r="N5" s="207">
        <v>3</v>
      </c>
    </row>
    <row r="6" spans="1:14" x14ac:dyDescent="0.25">
      <c r="A6" s="194">
        <v>44020</v>
      </c>
      <c r="B6" s="264" t="s">
        <v>108</v>
      </c>
      <c r="C6" s="15">
        <v>1</v>
      </c>
      <c r="D6" s="192" t="s">
        <v>82</v>
      </c>
      <c r="E6" s="192" t="s">
        <v>83</v>
      </c>
      <c r="F6" s="193" t="s">
        <v>38</v>
      </c>
      <c r="G6" s="192" t="s">
        <v>68</v>
      </c>
      <c r="H6" s="192" t="s">
        <v>100</v>
      </c>
      <c r="I6" s="193" t="s">
        <v>90</v>
      </c>
      <c r="J6" s="193" t="s">
        <v>92</v>
      </c>
      <c r="K6" s="193" t="s">
        <v>91</v>
      </c>
      <c r="L6" s="287"/>
      <c r="M6" s="287"/>
      <c r="N6" s="207">
        <v>4</v>
      </c>
    </row>
    <row r="7" spans="1:14" x14ac:dyDescent="0.25">
      <c r="A7" s="194">
        <v>44025</v>
      </c>
      <c r="B7" s="264" t="s">
        <v>109</v>
      </c>
      <c r="C7" s="15">
        <v>1</v>
      </c>
      <c r="D7" s="192" t="s">
        <v>56</v>
      </c>
      <c r="E7" s="192" t="s">
        <v>60</v>
      </c>
      <c r="F7" s="192" t="s">
        <v>73</v>
      </c>
      <c r="G7" s="192" t="s">
        <v>75</v>
      </c>
      <c r="H7" s="192" t="s">
        <v>74</v>
      </c>
      <c r="I7" s="193" t="s">
        <v>76</v>
      </c>
      <c r="J7" s="192" t="s">
        <v>70</v>
      </c>
      <c r="K7" s="287"/>
      <c r="L7" s="287"/>
      <c r="M7" s="287"/>
      <c r="N7" s="207">
        <v>1</v>
      </c>
    </row>
    <row r="8" spans="1:14" x14ac:dyDescent="0.25">
      <c r="A8" s="194">
        <v>44034</v>
      </c>
      <c r="B8" s="264" t="s">
        <v>110</v>
      </c>
      <c r="C8" s="15">
        <v>1</v>
      </c>
      <c r="D8" s="192" t="s">
        <v>83</v>
      </c>
      <c r="E8" s="192" t="s">
        <v>68</v>
      </c>
      <c r="F8" s="193" t="s">
        <v>39</v>
      </c>
      <c r="G8" s="193" t="s">
        <v>38</v>
      </c>
      <c r="H8" s="193" t="s">
        <v>81</v>
      </c>
      <c r="I8" s="192" t="s">
        <v>102</v>
      </c>
      <c r="J8" s="192" t="s">
        <v>103</v>
      </c>
      <c r="K8" s="287"/>
      <c r="L8" s="287"/>
      <c r="M8" s="287"/>
      <c r="N8" s="207">
        <v>3</v>
      </c>
    </row>
    <row r="9" spans="1:14" x14ac:dyDescent="0.25">
      <c r="A9" s="194">
        <v>44041</v>
      </c>
      <c r="B9" s="264" t="s">
        <v>111</v>
      </c>
      <c r="C9" s="15">
        <v>1</v>
      </c>
      <c r="D9" s="192" t="s">
        <v>68</v>
      </c>
      <c r="E9" s="192" t="s">
        <v>69</v>
      </c>
      <c r="F9" s="192" t="s">
        <v>102</v>
      </c>
      <c r="G9" s="193" t="s">
        <v>114</v>
      </c>
      <c r="H9" s="192" t="s">
        <v>84</v>
      </c>
      <c r="I9" s="192" t="s">
        <v>115</v>
      </c>
      <c r="J9" s="193" t="s">
        <v>116</v>
      </c>
      <c r="K9" s="287"/>
      <c r="L9" s="287"/>
      <c r="M9" s="287"/>
      <c r="N9" s="207">
        <v>2</v>
      </c>
    </row>
    <row r="10" spans="1:14" x14ac:dyDescent="0.25">
      <c r="A10" s="194">
        <v>44046</v>
      </c>
      <c r="B10" s="264" t="s">
        <v>106</v>
      </c>
      <c r="C10" s="15">
        <v>1</v>
      </c>
      <c r="D10" s="193" t="s">
        <v>38</v>
      </c>
      <c r="E10" s="193" t="s">
        <v>114</v>
      </c>
      <c r="F10" s="193" t="s">
        <v>90</v>
      </c>
      <c r="G10" s="192" t="s">
        <v>115</v>
      </c>
      <c r="H10" s="193" t="s">
        <v>121</v>
      </c>
      <c r="I10" s="192" t="s">
        <v>122</v>
      </c>
      <c r="J10" s="192" t="s">
        <v>123</v>
      </c>
      <c r="K10" s="193" t="s">
        <v>91</v>
      </c>
      <c r="L10" s="287"/>
      <c r="M10" s="287"/>
      <c r="N10" s="207">
        <v>5</v>
      </c>
    </row>
    <row r="11" spans="1:14" x14ac:dyDescent="0.25">
      <c r="A11" s="194">
        <v>44053</v>
      </c>
      <c r="B11" s="264" t="s">
        <v>112</v>
      </c>
      <c r="C11" s="15">
        <v>1</v>
      </c>
      <c r="D11" s="192" t="s">
        <v>128</v>
      </c>
      <c r="E11" s="193" t="s">
        <v>81</v>
      </c>
      <c r="F11" s="192" t="s">
        <v>82</v>
      </c>
      <c r="G11" s="192" t="s">
        <v>83</v>
      </c>
      <c r="H11" s="193" t="s">
        <v>114</v>
      </c>
      <c r="I11" s="192" t="s">
        <v>103</v>
      </c>
      <c r="J11" s="192" t="s">
        <v>100</v>
      </c>
      <c r="K11" s="192" t="s">
        <v>102</v>
      </c>
      <c r="L11" s="192" t="s">
        <v>69</v>
      </c>
      <c r="M11" s="192" t="s">
        <v>122</v>
      </c>
      <c r="N11" s="207">
        <v>2</v>
      </c>
    </row>
    <row r="12" spans="1:14" x14ac:dyDescent="0.25">
      <c r="A12" s="194">
        <v>44062</v>
      </c>
      <c r="B12" s="264" t="s">
        <v>113</v>
      </c>
      <c r="C12" s="15">
        <v>1</v>
      </c>
      <c r="D12" s="192" t="s">
        <v>133</v>
      </c>
      <c r="E12" s="192" t="s">
        <v>56</v>
      </c>
      <c r="F12" s="193" t="s">
        <v>38</v>
      </c>
      <c r="G12" s="192" t="s">
        <v>68</v>
      </c>
      <c r="H12" s="192" t="s">
        <v>134</v>
      </c>
      <c r="I12" s="192" t="s">
        <v>83</v>
      </c>
      <c r="J12" s="192" t="s">
        <v>74</v>
      </c>
      <c r="K12" s="192" t="s">
        <v>115</v>
      </c>
      <c r="L12" s="192" t="s">
        <v>70</v>
      </c>
      <c r="M12" s="287"/>
      <c r="N12" s="207">
        <v>1</v>
      </c>
    </row>
    <row r="13" spans="1:14" x14ac:dyDescent="0.25">
      <c r="A13" s="194">
        <v>44067</v>
      </c>
      <c r="B13" s="264" t="s">
        <v>130</v>
      </c>
      <c r="C13" s="15">
        <v>1</v>
      </c>
      <c r="D13" s="193" t="s">
        <v>90</v>
      </c>
      <c r="E13" s="192" t="s">
        <v>115</v>
      </c>
      <c r="F13" s="193" t="s">
        <v>81</v>
      </c>
      <c r="G13" s="192" t="s">
        <v>122</v>
      </c>
      <c r="H13" s="192" t="s">
        <v>69</v>
      </c>
      <c r="I13" s="193" t="s">
        <v>116</v>
      </c>
      <c r="J13" s="192" t="s">
        <v>135</v>
      </c>
      <c r="K13" s="193" t="s">
        <v>121</v>
      </c>
      <c r="L13" s="287"/>
      <c r="M13" s="287"/>
      <c r="N13" s="207">
        <v>4</v>
      </c>
    </row>
    <row r="14" spans="1:14" ht="15.75" thickBot="1" x14ac:dyDescent="0.3">
      <c r="A14" s="271">
        <v>44069</v>
      </c>
      <c r="B14" s="272" t="s">
        <v>131</v>
      </c>
      <c r="C14" s="273">
        <v>1</v>
      </c>
      <c r="D14" s="286" t="s">
        <v>38</v>
      </c>
      <c r="E14" s="274" t="s">
        <v>82</v>
      </c>
      <c r="F14" s="274" t="s">
        <v>83</v>
      </c>
      <c r="G14" s="274" t="s">
        <v>56</v>
      </c>
      <c r="H14" s="274" t="s">
        <v>74</v>
      </c>
      <c r="I14" s="274" t="s">
        <v>122</v>
      </c>
      <c r="J14" s="288"/>
      <c r="K14" s="288"/>
      <c r="L14" s="288"/>
      <c r="M14" s="288"/>
      <c r="N14" s="282">
        <v>1</v>
      </c>
    </row>
    <row r="15" spans="1:14" ht="15.75" thickBot="1" x14ac:dyDescent="0.3">
      <c r="A15" s="206"/>
      <c r="B15" s="264"/>
      <c r="C15" s="15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283">
        <f>SUM(N3:N14)</f>
        <v>29</v>
      </c>
    </row>
    <row r="16" spans="1:14" x14ac:dyDescent="0.25">
      <c r="A16" s="206"/>
      <c r="B16" s="264"/>
      <c r="C16" s="15">
        <v>1</v>
      </c>
      <c r="D16" s="192" t="s">
        <v>56</v>
      </c>
      <c r="E16" s="192" t="s">
        <v>57</v>
      </c>
      <c r="F16" s="193" t="s">
        <v>39</v>
      </c>
      <c r="G16" s="192" t="s">
        <v>74</v>
      </c>
      <c r="H16" s="192" t="s">
        <v>67</v>
      </c>
      <c r="I16" s="193" t="s">
        <v>76</v>
      </c>
      <c r="J16" s="193" t="s">
        <v>92</v>
      </c>
      <c r="K16" s="193" t="s">
        <v>91</v>
      </c>
      <c r="L16" s="192"/>
      <c r="M16" s="192"/>
      <c r="N16" s="15"/>
    </row>
    <row r="17" spans="1:14" x14ac:dyDescent="0.25">
      <c r="A17" s="206"/>
      <c r="B17" s="264"/>
      <c r="C17" s="15">
        <v>2</v>
      </c>
      <c r="D17" s="193" t="s">
        <v>80</v>
      </c>
      <c r="E17" s="192" t="s">
        <v>60</v>
      </c>
      <c r="F17" s="192" t="s">
        <v>73</v>
      </c>
      <c r="G17" s="192" t="s">
        <v>75</v>
      </c>
      <c r="H17" s="192" t="s">
        <v>84</v>
      </c>
      <c r="I17" s="192" t="s">
        <v>103</v>
      </c>
      <c r="J17" s="192" t="s">
        <v>70</v>
      </c>
      <c r="K17" s="192"/>
      <c r="L17" s="192"/>
      <c r="M17" s="192"/>
      <c r="N17" s="15"/>
    </row>
    <row r="18" spans="1:14" x14ac:dyDescent="0.25">
      <c r="A18" s="206"/>
      <c r="B18" s="264"/>
      <c r="C18" s="15">
        <v>3</v>
      </c>
      <c r="D18" s="192" t="s">
        <v>82</v>
      </c>
      <c r="E18" s="193" t="s">
        <v>81</v>
      </c>
      <c r="F18" s="192" t="s">
        <v>102</v>
      </c>
      <c r="G18" s="192" t="s">
        <v>122</v>
      </c>
      <c r="H18" s="192" t="s">
        <v>100</v>
      </c>
      <c r="I18" s="193" t="s">
        <v>116</v>
      </c>
      <c r="J18" s="192" t="s">
        <v>123</v>
      </c>
      <c r="K18" s="192"/>
      <c r="L18" s="192"/>
      <c r="M18" s="192"/>
      <c r="N18" s="15"/>
    </row>
    <row r="19" spans="1:14" x14ac:dyDescent="0.25">
      <c r="A19" s="206"/>
      <c r="B19" s="264"/>
      <c r="C19" s="15">
        <v>4</v>
      </c>
      <c r="D19" s="192" t="s">
        <v>83</v>
      </c>
      <c r="E19" s="192" t="s">
        <v>69</v>
      </c>
      <c r="F19" s="192"/>
      <c r="G19" s="192"/>
      <c r="H19" s="193" t="s">
        <v>121</v>
      </c>
      <c r="I19" s="192"/>
      <c r="J19" s="192" t="s">
        <v>135</v>
      </c>
      <c r="K19" s="192"/>
      <c r="L19" s="192"/>
      <c r="M19" s="192"/>
      <c r="N19" s="15"/>
    </row>
    <row r="20" spans="1:14" x14ac:dyDescent="0.25">
      <c r="A20" s="206"/>
      <c r="B20" s="264"/>
      <c r="C20" s="15">
        <v>5</v>
      </c>
      <c r="D20" s="192" t="s">
        <v>68</v>
      </c>
      <c r="E20" s="193" t="s">
        <v>114</v>
      </c>
      <c r="F20" s="192"/>
      <c r="G20" s="192"/>
      <c r="H20" s="192" t="s">
        <v>134</v>
      </c>
      <c r="I20" s="192"/>
      <c r="J20" s="192"/>
      <c r="K20" s="192"/>
      <c r="L20" s="192"/>
      <c r="M20" s="192"/>
      <c r="N20" s="15"/>
    </row>
    <row r="21" spans="1:14" x14ac:dyDescent="0.25">
      <c r="A21" s="206"/>
      <c r="B21" s="264"/>
      <c r="C21" s="15">
        <v>6</v>
      </c>
      <c r="D21" s="193" t="s">
        <v>38</v>
      </c>
      <c r="E21" s="192" t="s">
        <v>115</v>
      </c>
      <c r="F21" s="192"/>
      <c r="G21" s="192"/>
      <c r="H21" s="192"/>
      <c r="I21" s="192"/>
      <c r="J21" s="192"/>
      <c r="K21" s="192"/>
      <c r="L21" s="192"/>
      <c r="M21" s="192"/>
      <c r="N21" s="15"/>
    </row>
    <row r="22" spans="1:14" x14ac:dyDescent="0.25">
      <c r="A22" s="206"/>
      <c r="B22" s="264"/>
      <c r="C22" s="15">
        <v>7</v>
      </c>
      <c r="D22" s="192" t="s">
        <v>128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5"/>
    </row>
    <row r="23" spans="1:14" x14ac:dyDescent="0.25">
      <c r="A23" s="206"/>
      <c r="B23" s="264"/>
      <c r="C23" s="15">
        <v>8</v>
      </c>
      <c r="D23" s="192" t="s">
        <v>133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5"/>
    </row>
    <row r="24" spans="1:14" ht="15.75" thickBot="1" x14ac:dyDescent="0.3">
      <c r="A24" s="206"/>
      <c r="B24" s="264"/>
      <c r="C24" s="15">
        <v>9</v>
      </c>
      <c r="D24" s="306" t="s">
        <v>90</v>
      </c>
      <c r="E24" s="136"/>
      <c r="F24" s="136"/>
      <c r="G24" s="136"/>
      <c r="H24" s="136"/>
      <c r="I24" s="136"/>
      <c r="J24" s="136"/>
      <c r="K24" s="136"/>
      <c r="L24" s="195"/>
      <c r="M24" s="136"/>
      <c r="N24" s="17" t="s">
        <v>150</v>
      </c>
    </row>
    <row r="25" spans="1:14" ht="15.75" thickBot="1" x14ac:dyDescent="0.3">
      <c r="A25" s="206"/>
      <c r="B25" s="264"/>
      <c r="C25" s="15"/>
      <c r="D25" s="192">
        <v>9</v>
      </c>
      <c r="E25" s="192">
        <v>6</v>
      </c>
      <c r="F25" s="192">
        <v>3</v>
      </c>
      <c r="G25" s="192">
        <v>3</v>
      </c>
      <c r="H25" s="192">
        <v>5</v>
      </c>
      <c r="I25" s="192">
        <v>3</v>
      </c>
      <c r="J25" s="192">
        <v>4</v>
      </c>
      <c r="K25" s="192">
        <v>1</v>
      </c>
      <c r="L25" s="308"/>
      <c r="M25" s="15"/>
      <c r="N25" s="307">
        <f>SUM(D25:M25)</f>
        <v>34</v>
      </c>
    </row>
    <row r="26" spans="1:14" x14ac:dyDescent="0.25">
      <c r="A26" s="206"/>
      <c r="B26" s="264"/>
      <c r="C26" s="15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5"/>
    </row>
    <row r="27" spans="1:14" x14ac:dyDescent="0.25">
      <c r="A27" s="206"/>
      <c r="B27" s="264"/>
      <c r="C27" s="15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5"/>
    </row>
    <row r="28" spans="1:14" x14ac:dyDescent="0.25">
      <c r="A28" s="206"/>
      <c r="B28" s="264"/>
      <c r="C28" s="15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5"/>
    </row>
    <row r="29" spans="1:14" x14ac:dyDescent="0.25">
      <c r="A29" s="206"/>
      <c r="B29" s="265"/>
      <c r="C29" s="15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5"/>
    </row>
    <row r="30" spans="1:14" x14ac:dyDescent="0.25">
      <c r="A30" s="206"/>
      <c r="B30" s="265"/>
      <c r="C30" s="15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5"/>
    </row>
    <row r="31" spans="1:14" x14ac:dyDescent="0.25">
      <c r="A31" s="206"/>
      <c r="B31" s="265"/>
      <c r="C31" s="15"/>
    </row>
    <row r="32" spans="1:14" x14ac:dyDescent="0.25">
      <c r="A32" s="206"/>
      <c r="B32" s="206"/>
      <c r="C32" s="15"/>
    </row>
    <row r="33" spans="1:3" x14ac:dyDescent="0.25">
      <c r="A33" s="206"/>
      <c r="B33" s="206"/>
      <c r="C33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A8" sqref="A8"/>
    </sheetView>
  </sheetViews>
  <sheetFormatPr defaultRowHeight="15" x14ac:dyDescent="0.25"/>
  <cols>
    <col min="2" max="2" width="10.7109375" customWidth="1"/>
    <col min="6" max="6" width="22.7109375" customWidth="1"/>
    <col min="8" max="8" width="22.7109375" customWidth="1"/>
    <col min="10" max="10" width="22.7109375" customWidth="1"/>
    <col min="12" max="12" width="22.7109375" customWidth="1"/>
    <col min="14" max="14" width="22.7109375" customWidth="1"/>
    <col min="15" max="15" width="10" bestFit="1" customWidth="1"/>
    <col min="16" max="16" width="22.7109375" customWidth="1"/>
    <col min="18" max="18" width="22.7109375" customWidth="1"/>
    <col min="20" max="20" width="22.7109375" customWidth="1"/>
    <col min="22" max="22" width="22.7109375" customWidth="1"/>
    <col min="23" max="23" width="10" bestFit="1" customWidth="1"/>
    <col min="24" max="24" width="22.7109375" customWidth="1"/>
    <col min="26" max="26" width="22.7109375" customWidth="1"/>
    <col min="28" max="28" width="22.7109375" customWidth="1"/>
  </cols>
  <sheetData>
    <row r="1" spans="1:29" ht="15.95" customHeight="1" thickBot="1" x14ac:dyDescent="0.3">
      <c r="A1" s="178"/>
      <c r="B1" s="178"/>
      <c r="C1" s="178"/>
      <c r="D1" s="178"/>
      <c r="E1" s="178"/>
      <c r="F1" s="98" t="s">
        <v>19</v>
      </c>
      <c r="G1" s="175"/>
      <c r="H1" s="98" t="s">
        <v>19</v>
      </c>
      <c r="I1" s="175"/>
      <c r="J1" s="98" t="s">
        <v>19</v>
      </c>
      <c r="K1" s="175"/>
      <c r="L1" s="98" t="s">
        <v>19</v>
      </c>
      <c r="M1" s="175"/>
      <c r="N1" s="98" t="s">
        <v>19</v>
      </c>
      <c r="O1" s="175"/>
      <c r="P1" s="98" t="s">
        <v>19</v>
      </c>
      <c r="Q1" s="176"/>
      <c r="R1" s="98" t="s">
        <v>19</v>
      </c>
      <c r="S1" s="176"/>
      <c r="T1" s="98" t="s">
        <v>19</v>
      </c>
      <c r="U1" s="176"/>
      <c r="V1" s="98" t="s">
        <v>19</v>
      </c>
      <c r="W1" s="176"/>
      <c r="X1" s="98" t="s">
        <v>19</v>
      </c>
      <c r="Y1" s="176"/>
      <c r="Z1" s="98" t="s">
        <v>19</v>
      </c>
      <c r="AA1" s="176"/>
      <c r="AB1" s="98" t="s">
        <v>19</v>
      </c>
      <c r="AC1" s="176"/>
    </row>
    <row r="2" spans="1:29" ht="15.95" customHeight="1" thickBot="1" x14ac:dyDescent="0.3">
      <c r="A2" s="97">
        <v>2020</v>
      </c>
      <c r="B2" s="269"/>
      <c r="C2" s="172"/>
      <c r="D2" s="93"/>
      <c r="E2" s="93"/>
      <c r="F2" s="100" t="s">
        <v>136</v>
      </c>
      <c r="G2" s="174"/>
      <c r="H2" s="100" t="s">
        <v>137</v>
      </c>
      <c r="I2" s="174"/>
      <c r="J2" s="100" t="s">
        <v>138</v>
      </c>
      <c r="K2" s="174"/>
      <c r="L2" s="100" t="s">
        <v>139</v>
      </c>
      <c r="M2" s="174"/>
      <c r="N2" s="100" t="s">
        <v>140</v>
      </c>
      <c r="O2" s="174"/>
      <c r="P2" s="100" t="s">
        <v>141</v>
      </c>
      <c r="Q2" s="177"/>
      <c r="R2" s="100" t="s">
        <v>142</v>
      </c>
      <c r="S2" s="177"/>
      <c r="T2" s="100" t="s">
        <v>143</v>
      </c>
      <c r="U2" s="177"/>
      <c r="V2" s="100" t="s">
        <v>144</v>
      </c>
      <c r="W2" s="177"/>
      <c r="X2" s="100" t="s">
        <v>145</v>
      </c>
      <c r="Y2" s="177"/>
      <c r="Z2" s="100" t="s">
        <v>146</v>
      </c>
      <c r="AA2" s="177"/>
      <c r="AB2" s="100" t="s">
        <v>16</v>
      </c>
      <c r="AC2" s="177"/>
    </row>
    <row r="3" spans="1:29" ht="15.95" customHeight="1" thickBot="1" x14ac:dyDescent="0.3">
      <c r="A3" s="85" t="s">
        <v>0</v>
      </c>
      <c r="B3" s="86" t="s">
        <v>104</v>
      </c>
      <c r="C3" s="86" t="s">
        <v>1</v>
      </c>
      <c r="D3" s="86" t="s">
        <v>40</v>
      </c>
      <c r="E3" s="86" t="s">
        <v>17</v>
      </c>
      <c r="F3" s="202" t="s">
        <v>38</v>
      </c>
      <c r="G3" s="203" t="s">
        <v>18</v>
      </c>
      <c r="H3" s="202" t="s">
        <v>39</v>
      </c>
      <c r="I3" s="203" t="s">
        <v>18</v>
      </c>
      <c r="J3" s="202" t="s">
        <v>76</v>
      </c>
      <c r="K3" s="203" t="s">
        <v>18</v>
      </c>
      <c r="L3" s="202" t="s">
        <v>80</v>
      </c>
      <c r="M3" s="203" t="s">
        <v>18</v>
      </c>
      <c r="N3" s="202" t="s">
        <v>81</v>
      </c>
      <c r="O3" s="203" t="s">
        <v>18</v>
      </c>
      <c r="P3" s="202" t="s">
        <v>90</v>
      </c>
      <c r="Q3" s="204" t="s">
        <v>18</v>
      </c>
      <c r="R3" s="202" t="s">
        <v>91</v>
      </c>
      <c r="S3" s="204" t="s">
        <v>18</v>
      </c>
      <c r="T3" s="202" t="s">
        <v>92</v>
      </c>
      <c r="U3" s="204" t="s">
        <v>18</v>
      </c>
      <c r="V3" s="202" t="s">
        <v>114</v>
      </c>
      <c r="W3" s="204" t="s">
        <v>18</v>
      </c>
      <c r="X3" s="202" t="s">
        <v>116</v>
      </c>
      <c r="Y3" s="204" t="s">
        <v>18</v>
      </c>
      <c r="Z3" s="202" t="s">
        <v>121</v>
      </c>
      <c r="AA3" s="204" t="s">
        <v>18</v>
      </c>
      <c r="AB3" s="202"/>
      <c r="AC3" s="204" t="s">
        <v>18</v>
      </c>
    </row>
    <row r="4" spans="1:29" x14ac:dyDescent="0.25">
      <c r="A4" s="195">
        <v>5</v>
      </c>
      <c r="B4" s="195">
        <v>1</v>
      </c>
      <c r="C4" s="196">
        <v>43997</v>
      </c>
      <c r="D4" s="195">
        <v>10</v>
      </c>
      <c r="E4" s="197">
        <v>6000</v>
      </c>
      <c r="F4" s="198" t="s">
        <v>41</v>
      </c>
      <c r="G4" s="199">
        <v>240</v>
      </c>
      <c r="H4" s="200" t="s">
        <v>42</v>
      </c>
      <c r="I4" s="201">
        <v>600</v>
      </c>
      <c r="J4" s="215" t="s">
        <v>77</v>
      </c>
      <c r="K4" s="214"/>
      <c r="L4" s="215" t="s">
        <v>77</v>
      </c>
      <c r="M4" s="232"/>
      <c r="N4" s="217" t="s">
        <v>77</v>
      </c>
      <c r="O4" s="233"/>
      <c r="P4" s="215" t="s">
        <v>77</v>
      </c>
      <c r="Q4" s="214"/>
      <c r="R4" s="215" t="s">
        <v>77</v>
      </c>
      <c r="S4" s="214"/>
      <c r="T4" s="215" t="s">
        <v>77</v>
      </c>
      <c r="U4" s="214"/>
      <c r="V4" s="215" t="s">
        <v>77</v>
      </c>
      <c r="W4" s="214"/>
      <c r="X4" s="215" t="s">
        <v>77</v>
      </c>
      <c r="Y4" s="214"/>
      <c r="Z4" s="215" t="s">
        <v>77</v>
      </c>
      <c r="AA4" s="214"/>
      <c r="AB4" s="215" t="s">
        <v>77</v>
      </c>
      <c r="AC4" s="214"/>
    </row>
    <row r="5" spans="1:29" x14ac:dyDescent="0.25">
      <c r="A5" s="195">
        <v>8</v>
      </c>
      <c r="B5" s="195">
        <v>2</v>
      </c>
      <c r="C5" s="196">
        <v>44004</v>
      </c>
      <c r="D5" s="195">
        <v>6</v>
      </c>
      <c r="E5" s="197">
        <v>5500</v>
      </c>
      <c r="F5" s="215" t="s">
        <v>77</v>
      </c>
      <c r="G5" s="216"/>
      <c r="H5" s="217" t="s">
        <v>77</v>
      </c>
      <c r="I5" s="218"/>
      <c r="J5" s="220" t="s">
        <v>62</v>
      </c>
      <c r="K5" s="219">
        <v>55</v>
      </c>
      <c r="L5" s="215" t="s">
        <v>77</v>
      </c>
      <c r="M5" s="216"/>
      <c r="N5" s="217" t="s">
        <v>77</v>
      </c>
      <c r="O5" s="218"/>
      <c r="P5" s="215" t="s">
        <v>77</v>
      </c>
      <c r="Q5" s="214"/>
      <c r="R5" s="215" t="s">
        <v>77</v>
      </c>
      <c r="S5" s="214"/>
      <c r="T5" s="215" t="s">
        <v>77</v>
      </c>
      <c r="U5" s="214"/>
      <c r="V5" s="215" t="s">
        <v>77</v>
      </c>
      <c r="W5" s="214"/>
      <c r="X5" s="215" t="s">
        <v>77</v>
      </c>
      <c r="Y5" s="214"/>
      <c r="Z5" s="215" t="s">
        <v>77</v>
      </c>
      <c r="AA5" s="214"/>
      <c r="AB5" s="215" t="s">
        <v>77</v>
      </c>
      <c r="AC5" s="214"/>
    </row>
    <row r="6" spans="1:29" x14ac:dyDescent="0.25">
      <c r="A6" s="222">
        <v>10</v>
      </c>
      <c r="B6" s="222">
        <v>3</v>
      </c>
      <c r="C6" s="223">
        <v>44006</v>
      </c>
      <c r="D6" s="222">
        <v>8</v>
      </c>
      <c r="E6" s="224">
        <v>5000</v>
      </c>
      <c r="F6" s="225" t="s">
        <v>77</v>
      </c>
      <c r="G6" s="226"/>
      <c r="H6" s="227" t="s">
        <v>62</v>
      </c>
      <c r="I6" s="228">
        <v>50</v>
      </c>
      <c r="J6" s="225" t="s">
        <v>77</v>
      </c>
      <c r="K6" s="231"/>
      <c r="L6" s="229" t="s">
        <v>53</v>
      </c>
      <c r="M6" s="230">
        <v>3000</v>
      </c>
      <c r="N6" s="227" t="s">
        <v>54</v>
      </c>
      <c r="O6" s="228">
        <v>1000</v>
      </c>
      <c r="P6" s="225" t="s">
        <v>77</v>
      </c>
      <c r="Q6" s="231"/>
      <c r="R6" s="225" t="s">
        <v>77</v>
      </c>
      <c r="S6" s="231"/>
      <c r="T6" s="225" t="s">
        <v>77</v>
      </c>
      <c r="U6" s="231"/>
      <c r="V6" s="225" t="s">
        <v>77</v>
      </c>
      <c r="W6" s="231"/>
      <c r="X6" s="225" t="s">
        <v>77</v>
      </c>
      <c r="Y6" s="231"/>
      <c r="Z6" s="225" t="s">
        <v>77</v>
      </c>
      <c r="AA6" s="231"/>
      <c r="AB6" s="225" t="s">
        <v>77</v>
      </c>
      <c r="AC6" s="231"/>
    </row>
    <row r="7" spans="1:29" x14ac:dyDescent="0.25">
      <c r="A7" s="222">
        <v>16</v>
      </c>
      <c r="B7" s="222">
        <v>4</v>
      </c>
      <c r="C7" s="223">
        <v>44020</v>
      </c>
      <c r="D7" s="222">
        <v>8</v>
      </c>
      <c r="E7" s="224">
        <v>5000</v>
      </c>
      <c r="F7" s="229" t="s">
        <v>55</v>
      </c>
      <c r="G7" s="230">
        <v>500</v>
      </c>
      <c r="H7" s="246" t="s">
        <v>77</v>
      </c>
      <c r="I7" s="247"/>
      <c r="J7" s="248" t="s">
        <v>77</v>
      </c>
      <c r="K7" s="231"/>
      <c r="L7" s="225" t="s">
        <v>77</v>
      </c>
      <c r="M7" s="249"/>
      <c r="N7" s="246" t="s">
        <v>77</v>
      </c>
      <c r="O7" s="247"/>
      <c r="P7" s="229" t="s">
        <v>62</v>
      </c>
      <c r="Q7" s="250">
        <v>50</v>
      </c>
      <c r="R7" s="229" t="s">
        <v>64</v>
      </c>
      <c r="S7" s="250">
        <v>50</v>
      </c>
      <c r="T7" s="229" t="s">
        <v>63</v>
      </c>
      <c r="U7" s="250">
        <v>50</v>
      </c>
      <c r="V7" s="225" t="s">
        <v>77</v>
      </c>
      <c r="W7" s="231"/>
      <c r="X7" s="225" t="s">
        <v>77</v>
      </c>
      <c r="Y7" s="231"/>
      <c r="Z7" s="225" t="s">
        <v>77</v>
      </c>
      <c r="AA7" s="231"/>
      <c r="AB7" s="225" t="s">
        <v>77</v>
      </c>
      <c r="AC7" s="231"/>
    </row>
    <row r="8" spans="1:29" x14ac:dyDescent="0.25">
      <c r="A8" s="222">
        <v>17</v>
      </c>
      <c r="B8" s="222">
        <v>5</v>
      </c>
      <c r="C8" s="223">
        <v>44025</v>
      </c>
      <c r="D8" s="222">
        <v>7</v>
      </c>
      <c r="E8" s="224">
        <v>5500</v>
      </c>
      <c r="F8" s="225" t="s">
        <v>77</v>
      </c>
      <c r="G8" s="226"/>
      <c r="H8" s="246" t="s">
        <v>77</v>
      </c>
      <c r="I8" s="253"/>
      <c r="J8" s="254" t="s">
        <v>62</v>
      </c>
      <c r="K8" s="250">
        <v>55</v>
      </c>
      <c r="L8" s="225" t="s">
        <v>77</v>
      </c>
      <c r="M8" s="226"/>
      <c r="N8" s="246" t="s">
        <v>77</v>
      </c>
      <c r="O8" s="253"/>
      <c r="P8" s="225" t="s">
        <v>77</v>
      </c>
      <c r="Q8" s="231"/>
      <c r="R8" s="225" t="s">
        <v>77</v>
      </c>
      <c r="S8" s="231"/>
      <c r="T8" s="225" t="s">
        <v>77</v>
      </c>
      <c r="U8" s="231"/>
      <c r="V8" s="225" t="s">
        <v>77</v>
      </c>
      <c r="W8" s="231"/>
      <c r="X8" s="225" t="s">
        <v>77</v>
      </c>
      <c r="Y8" s="231"/>
      <c r="Z8" s="225" t="s">
        <v>77</v>
      </c>
      <c r="AA8" s="231"/>
      <c r="AB8" s="225" t="s">
        <v>77</v>
      </c>
      <c r="AC8" s="231"/>
    </row>
    <row r="9" spans="1:29" x14ac:dyDescent="0.25">
      <c r="A9" s="222">
        <v>23</v>
      </c>
      <c r="B9" s="222">
        <v>6</v>
      </c>
      <c r="C9" s="223">
        <v>44034</v>
      </c>
      <c r="D9" s="222">
        <v>7</v>
      </c>
      <c r="E9" s="224">
        <v>5000</v>
      </c>
      <c r="F9" s="229" t="s">
        <v>58</v>
      </c>
      <c r="G9" s="230">
        <v>300</v>
      </c>
      <c r="H9" s="227" t="s">
        <v>55</v>
      </c>
      <c r="I9" s="228">
        <v>500</v>
      </c>
      <c r="J9" s="225" t="s">
        <v>77</v>
      </c>
      <c r="K9" s="261"/>
      <c r="L9" s="225" t="s">
        <v>77</v>
      </c>
      <c r="M9" s="249"/>
      <c r="N9" s="227" t="s">
        <v>61</v>
      </c>
      <c r="O9" s="228">
        <v>100</v>
      </c>
      <c r="P9" s="225" t="s">
        <v>77</v>
      </c>
      <c r="Q9" s="261"/>
      <c r="R9" s="225" t="s">
        <v>77</v>
      </c>
      <c r="S9" s="261"/>
      <c r="T9" s="225" t="s">
        <v>77</v>
      </c>
      <c r="U9" s="261"/>
      <c r="V9" s="225" t="s">
        <v>77</v>
      </c>
      <c r="W9" s="261"/>
      <c r="X9" s="225" t="s">
        <v>77</v>
      </c>
      <c r="Y9" s="261"/>
      <c r="Z9" s="225" t="s">
        <v>77</v>
      </c>
      <c r="AA9" s="261"/>
      <c r="AB9" s="225" t="s">
        <v>77</v>
      </c>
      <c r="AC9" s="261"/>
    </row>
    <row r="10" spans="1:29" x14ac:dyDescent="0.25">
      <c r="A10" s="222">
        <v>26</v>
      </c>
      <c r="B10" s="222">
        <v>7</v>
      </c>
      <c r="C10" s="223">
        <v>44041</v>
      </c>
      <c r="D10" s="222">
        <v>7</v>
      </c>
      <c r="E10" s="224">
        <v>4500</v>
      </c>
      <c r="F10" s="225" t="s">
        <v>77</v>
      </c>
      <c r="G10" s="226"/>
      <c r="H10" s="246" t="s">
        <v>77</v>
      </c>
      <c r="I10" s="253"/>
      <c r="J10" s="248" t="s">
        <v>77</v>
      </c>
      <c r="K10" s="231"/>
      <c r="L10" s="225" t="s">
        <v>77</v>
      </c>
      <c r="M10" s="226"/>
      <c r="N10" s="246" t="s">
        <v>77</v>
      </c>
      <c r="O10" s="253"/>
      <c r="P10" s="225" t="s">
        <v>77</v>
      </c>
      <c r="Q10" s="231"/>
      <c r="R10" s="225" t="s">
        <v>77</v>
      </c>
      <c r="S10" s="231"/>
      <c r="T10" s="225" t="s">
        <v>77</v>
      </c>
      <c r="U10" s="231"/>
      <c r="V10" s="229" t="s">
        <v>58</v>
      </c>
      <c r="W10" s="250">
        <v>270</v>
      </c>
      <c r="X10" s="229" t="s">
        <v>63</v>
      </c>
      <c r="Y10" s="250">
        <v>45</v>
      </c>
      <c r="Z10" s="225" t="s">
        <v>77</v>
      </c>
      <c r="AA10" s="231"/>
      <c r="AB10" s="225" t="s">
        <v>77</v>
      </c>
      <c r="AC10" s="231"/>
    </row>
    <row r="11" spans="1:29" x14ac:dyDescent="0.25">
      <c r="A11" s="222">
        <v>27</v>
      </c>
      <c r="B11" s="222">
        <v>8</v>
      </c>
      <c r="C11" s="223">
        <v>44046</v>
      </c>
      <c r="D11" s="222">
        <v>8</v>
      </c>
      <c r="E11" s="224">
        <v>4500</v>
      </c>
      <c r="F11" s="229" t="s">
        <v>53</v>
      </c>
      <c r="G11" s="230">
        <v>2700</v>
      </c>
      <c r="H11" s="246" t="s">
        <v>77</v>
      </c>
      <c r="I11" s="253"/>
      <c r="J11" s="248" t="s">
        <v>77</v>
      </c>
      <c r="K11" s="231"/>
      <c r="L11" s="225" t="s">
        <v>77</v>
      </c>
      <c r="M11" s="226"/>
      <c r="N11" s="246" t="s">
        <v>77</v>
      </c>
      <c r="O11" s="253"/>
      <c r="P11" s="229" t="s">
        <v>55</v>
      </c>
      <c r="Q11" s="250">
        <v>450</v>
      </c>
      <c r="R11" s="229" t="s">
        <v>64</v>
      </c>
      <c r="S11" s="250">
        <v>45</v>
      </c>
      <c r="T11" s="225" t="s">
        <v>77</v>
      </c>
      <c r="U11" s="231"/>
      <c r="V11" s="229" t="s">
        <v>54</v>
      </c>
      <c r="W11" s="250">
        <v>900</v>
      </c>
      <c r="X11" s="225" t="s">
        <v>77</v>
      </c>
      <c r="Y11" s="231"/>
      <c r="Z11" s="229" t="s">
        <v>61</v>
      </c>
      <c r="AA11" s="250">
        <v>90</v>
      </c>
      <c r="AB11" s="225" t="s">
        <v>77</v>
      </c>
      <c r="AC11" s="231"/>
    </row>
    <row r="12" spans="1:29" x14ac:dyDescent="0.25">
      <c r="A12" s="222">
        <v>30</v>
      </c>
      <c r="B12" s="222">
        <v>9</v>
      </c>
      <c r="C12" s="223">
        <v>44053</v>
      </c>
      <c r="D12" s="222">
        <v>10</v>
      </c>
      <c r="E12" s="224">
        <v>12000</v>
      </c>
      <c r="F12" s="225" t="s">
        <v>77</v>
      </c>
      <c r="G12" s="226"/>
      <c r="H12" s="246" t="s">
        <v>77</v>
      </c>
      <c r="I12" s="253"/>
      <c r="J12" s="248" t="s">
        <v>77</v>
      </c>
      <c r="K12" s="231"/>
      <c r="L12" s="225" t="s">
        <v>77</v>
      </c>
      <c r="M12" s="226"/>
      <c r="N12" s="227" t="s">
        <v>54</v>
      </c>
      <c r="O12" s="228">
        <v>2400</v>
      </c>
      <c r="P12" s="225" t="s">
        <v>77</v>
      </c>
      <c r="Q12" s="231"/>
      <c r="R12" s="225" t="s">
        <v>77</v>
      </c>
      <c r="S12" s="231"/>
      <c r="T12" s="225" t="s">
        <v>77</v>
      </c>
      <c r="U12" s="231"/>
      <c r="V12" s="229" t="s">
        <v>61</v>
      </c>
      <c r="W12" s="250">
        <v>120</v>
      </c>
      <c r="X12" s="225" t="s">
        <v>77</v>
      </c>
      <c r="Y12" s="231"/>
      <c r="Z12" s="225" t="s">
        <v>77</v>
      </c>
      <c r="AA12" s="231"/>
      <c r="AB12" s="225" t="s">
        <v>77</v>
      </c>
      <c r="AC12" s="231"/>
    </row>
    <row r="13" spans="1:29" x14ac:dyDescent="0.25">
      <c r="A13" s="222">
        <v>36</v>
      </c>
      <c r="B13" s="222">
        <v>10</v>
      </c>
      <c r="C13" s="223">
        <v>44062</v>
      </c>
      <c r="D13" s="222">
        <v>9</v>
      </c>
      <c r="E13" s="224">
        <v>11300</v>
      </c>
      <c r="F13" s="229" t="s">
        <v>55</v>
      </c>
      <c r="G13" s="230">
        <v>1130</v>
      </c>
      <c r="H13" s="246" t="s">
        <v>77</v>
      </c>
      <c r="I13" s="253"/>
      <c r="J13" s="248" t="s">
        <v>77</v>
      </c>
      <c r="K13" s="231"/>
      <c r="L13" s="225" t="s">
        <v>77</v>
      </c>
      <c r="M13" s="226"/>
      <c r="N13" s="246" t="s">
        <v>77</v>
      </c>
      <c r="O13" s="253"/>
      <c r="P13" s="225" t="s">
        <v>77</v>
      </c>
      <c r="Q13" s="231"/>
      <c r="R13" s="225" t="s">
        <v>77</v>
      </c>
      <c r="S13" s="231"/>
      <c r="T13" s="225" t="s">
        <v>77</v>
      </c>
      <c r="U13" s="231"/>
      <c r="V13" s="225" t="s">
        <v>77</v>
      </c>
      <c r="W13" s="231"/>
      <c r="X13" s="225" t="s">
        <v>77</v>
      </c>
      <c r="Y13" s="231"/>
      <c r="Z13" s="225" t="s">
        <v>77</v>
      </c>
      <c r="AA13" s="231"/>
      <c r="AB13" s="225" t="s">
        <v>77</v>
      </c>
      <c r="AC13" s="231"/>
    </row>
    <row r="14" spans="1:29" x14ac:dyDescent="0.25">
      <c r="A14" s="222">
        <v>37</v>
      </c>
      <c r="B14" s="222">
        <v>11</v>
      </c>
      <c r="C14" s="223">
        <v>44067</v>
      </c>
      <c r="D14" s="222">
        <v>8</v>
      </c>
      <c r="E14" s="224">
        <v>10800</v>
      </c>
      <c r="F14" s="225" t="s">
        <v>77</v>
      </c>
      <c r="G14" s="226"/>
      <c r="H14" s="246" t="s">
        <v>77</v>
      </c>
      <c r="I14" s="253"/>
      <c r="J14" s="248" t="s">
        <v>77</v>
      </c>
      <c r="K14" s="231"/>
      <c r="L14" s="225" t="s">
        <v>77</v>
      </c>
      <c r="M14" s="226"/>
      <c r="N14" s="227" t="s">
        <v>55</v>
      </c>
      <c r="O14" s="284">
        <v>1080</v>
      </c>
      <c r="P14" s="229" t="s">
        <v>53</v>
      </c>
      <c r="Q14" s="285">
        <v>6480</v>
      </c>
      <c r="R14" s="225" t="s">
        <v>77</v>
      </c>
      <c r="S14" s="231"/>
      <c r="T14" s="225" t="s">
        <v>77</v>
      </c>
      <c r="U14" s="231"/>
      <c r="V14" s="225" t="s">
        <v>77</v>
      </c>
      <c r="W14" s="231"/>
      <c r="X14" s="229" t="s">
        <v>62</v>
      </c>
      <c r="Y14" s="285">
        <v>108</v>
      </c>
      <c r="Z14" s="229" t="s">
        <v>64</v>
      </c>
      <c r="AA14" s="285">
        <v>108</v>
      </c>
      <c r="AB14" s="225" t="s">
        <v>77</v>
      </c>
      <c r="AC14" s="231"/>
    </row>
    <row r="15" spans="1:29" x14ac:dyDescent="0.25">
      <c r="A15" s="222">
        <v>39</v>
      </c>
      <c r="B15" s="222">
        <v>12</v>
      </c>
      <c r="C15" s="223">
        <v>44069</v>
      </c>
      <c r="D15" s="222">
        <v>6</v>
      </c>
      <c r="E15" s="224">
        <v>11000</v>
      </c>
      <c r="F15" s="229" t="s">
        <v>53</v>
      </c>
      <c r="G15" s="230">
        <v>4290</v>
      </c>
      <c r="H15" s="246" t="s">
        <v>77</v>
      </c>
      <c r="I15" s="253"/>
      <c r="J15" s="248" t="s">
        <v>77</v>
      </c>
      <c r="K15" s="231"/>
      <c r="L15" s="225" t="s">
        <v>77</v>
      </c>
      <c r="M15" s="226"/>
      <c r="N15" s="246" t="s">
        <v>77</v>
      </c>
      <c r="O15" s="253"/>
      <c r="P15" s="225" t="s">
        <v>77</v>
      </c>
      <c r="Q15" s="231"/>
      <c r="R15" s="225" t="s">
        <v>77</v>
      </c>
      <c r="S15" s="231"/>
      <c r="T15" s="225" t="s">
        <v>77</v>
      </c>
      <c r="U15" s="231"/>
      <c r="V15" s="225" t="s">
        <v>77</v>
      </c>
      <c r="W15" s="231"/>
      <c r="X15" s="225" t="s">
        <v>77</v>
      </c>
      <c r="Y15" s="231"/>
      <c r="Z15" s="225" t="s">
        <v>77</v>
      </c>
      <c r="AA15" s="231"/>
      <c r="AB15" s="225" t="s">
        <v>77</v>
      </c>
      <c r="AC15" s="231"/>
    </row>
    <row r="16" spans="1:29" ht="15.75" thickBot="1" x14ac:dyDescent="0.3">
      <c r="A16" s="101"/>
      <c r="B16" s="101"/>
      <c r="C16" s="87"/>
      <c r="D16" s="39"/>
      <c r="E16" s="88"/>
      <c r="F16" s="90"/>
      <c r="G16" s="92"/>
      <c r="H16" s="91"/>
      <c r="I16" s="94"/>
      <c r="J16" s="95"/>
      <c r="K16" s="96"/>
      <c r="L16" s="90"/>
      <c r="M16" s="92"/>
      <c r="N16" s="91"/>
      <c r="O16" s="94"/>
      <c r="P16" s="95"/>
      <c r="Q16" s="96"/>
      <c r="R16" s="95"/>
      <c r="S16" s="96"/>
      <c r="T16" s="95"/>
      <c r="U16" s="96"/>
      <c r="V16" s="95"/>
      <c r="W16" s="96"/>
      <c r="X16" s="95"/>
      <c r="Y16" s="96"/>
      <c r="Z16" s="95"/>
      <c r="AA16" s="96"/>
      <c r="AB16" s="95"/>
      <c r="AC16" s="96"/>
    </row>
    <row r="17" spans="1:30" ht="15.75" thickBot="1" x14ac:dyDescent="0.3">
      <c r="A17" s="221">
        <v>2020</v>
      </c>
      <c r="B17" s="270"/>
      <c r="C17" s="235"/>
      <c r="D17" s="240">
        <f>SUM(D4:D16)</f>
        <v>94</v>
      </c>
      <c r="E17" s="237">
        <f>SUM(E4:E16)</f>
        <v>86100</v>
      </c>
      <c r="F17" s="235"/>
      <c r="G17" s="241">
        <f>SUM(G4:G16)</f>
        <v>9160</v>
      </c>
      <c r="H17" s="238"/>
      <c r="I17" s="237">
        <f>SUM(I4:I16)</f>
        <v>1150</v>
      </c>
      <c r="J17" s="242"/>
      <c r="K17" s="243">
        <f>SUM(K4:K16)</f>
        <v>110</v>
      </c>
      <c r="L17" s="236"/>
      <c r="M17" s="251">
        <f>SUM(M4:M16)</f>
        <v>3000</v>
      </c>
      <c r="N17" s="235"/>
      <c r="O17" s="262">
        <f>SUM(O4:O16)</f>
        <v>4580</v>
      </c>
      <c r="P17" s="236"/>
      <c r="Q17" s="252">
        <f>SUM(Q4:Q16)</f>
        <v>6980</v>
      </c>
      <c r="R17" s="236"/>
      <c r="S17" s="252">
        <f>SUM(S4:S16)</f>
        <v>95</v>
      </c>
      <c r="T17" s="236"/>
      <c r="U17" s="252">
        <f>SUM(U4:U16)</f>
        <v>50</v>
      </c>
      <c r="V17" s="236"/>
      <c r="W17" s="252">
        <f>SUM(W7:W16)</f>
        <v>1290</v>
      </c>
      <c r="X17" s="236"/>
      <c r="Y17" s="252">
        <f>SUM(Y7:Y16)</f>
        <v>153</v>
      </c>
      <c r="Z17" s="236"/>
      <c r="AA17" s="252">
        <f>SUM(AA7:AA16)</f>
        <v>198</v>
      </c>
      <c r="AB17" s="236"/>
      <c r="AC17" s="239">
        <f>SUM(AD24)</f>
        <v>0</v>
      </c>
    </row>
    <row r="18" spans="1:30" ht="15.75" thickBot="1" x14ac:dyDescent="0.3">
      <c r="A18" s="89"/>
      <c r="B18" s="89"/>
      <c r="C18" s="289" t="s">
        <v>147</v>
      </c>
      <c r="D18" s="290"/>
      <c r="E18" s="291">
        <f>SUM(AC17,AA17,Y17,W17,U17,S17,Q17,O17,M17,K17,I17,G17)</f>
        <v>26766</v>
      </c>
      <c r="F18" s="17" t="s">
        <v>149</v>
      </c>
      <c r="G18" s="297">
        <v>0.3422</v>
      </c>
      <c r="H18" s="17" t="s">
        <v>149</v>
      </c>
      <c r="I18" s="234">
        <v>4.2999999999999997E-2</v>
      </c>
      <c r="J18" s="17" t="s">
        <v>149</v>
      </c>
      <c r="K18" s="234">
        <v>4.1000000000000003E-3</v>
      </c>
      <c r="L18" s="17" t="s">
        <v>149</v>
      </c>
      <c r="M18" s="298">
        <v>0.11210000000000001</v>
      </c>
      <c r="N18" s="17" t="s">
        <v>149</v>
      </c>
      <c r="O18" s="298">
        <v>0.1711</v>
      </c>
      <c r="P18" s="17" t="s">
        <v>149</v>
      </c>
      <c r="Q18" s="298">
        <v>0.26079999999999998</v>
      </c>
      <c r="R18" s="17" t="s">
        <v>149</v>
      </c>
      <c r="S18" s="298">
        <v>3.5000000000000001E-3</v>
      </c>
      <c r="T18" s="17" t="s">
        <v>149</v>
      </c>
      <c r="U18" s="298">
        <v>1.9E-3</v>
      </c>
      <c r="V18" s="17" t="s">
        <v>149</v>
      </c>
      <c r="W18" s="298">
        <v>4.82E-2</v>
      </c>
      <c r="X18" s="17" t="s">
        <v>149</v>
      </c>
      <c r="Y18" s="298">
        <v>5.7000000000000002E-3</v>
      </c>
      <c r="Z18" s="17" t="s">
        <v>149</v>
      </c>
      <c r="AA18" s="298">
        <v>7.4000000000000003E-3</v>
      </c>
      <c r="AB18" s="17" t="s">
        <v>149</v>
      </c>
      <c r="AC18" s="299">
        <v>0</v>
      </c>
      <c r="AD18" s="300">
        <f>SUM(AC18,AA18,Y18,W18,U18,S18,Q18,O18,M18,K18,I18,G18)</f>
        <v>1</v>
      </c>
    </row>
    <row r="19" spans="1:30" x14ac:dyDescent="0.25">
      <c r="C19" s="292" t="s">
        <v>148</v>
      </c>
      <c r="D19" s="293"/>
      <c r="E19" s="294"/>
      <c r="AC19" s="99"/>
    </row>
    <row r="20" spans="1:30" ht="15.75" thickBot="1" x14ac:dyDescent="0.3">
      <c r="C20" s="295"/>
      <c r="D20" s="115"/>
      <c r="E20" s="296">
        <v>0.31086999999999998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C1" workbookViewId="0">
      <pane ySplit="2" topLeftCell="A3" activePane="bottomLeft" state="frozen"/>
      <selection pane="bottomLeft" activeCell="V2" sqref="V2"/>
    </sheetView>
  </sheetViews>
  <sheetFormatPr defaultRowHeight="15" x14ac:dyDescent="0.25"/>
  <cols>
    <col min="1" max="1" width="20.7109375" customWidth="1"/>
    <col min="2" max="3" width="25.7109375" customWidth="1"/>
    <col min="4" max="4" width="20.7109375" customWidth="1"/>
    <col min="5" max="11" width="12.7109375" customWidth="1"/>
    <col min="13" max="21" width="10.7109375" customWidth="1"/>
  </cols>
  <sheetData>
    <row r="1" spans="1:21" ht="15.75" thickBot="1" x14ac:dyDescent="0.3">
      <c r="A1" s="102">
        <v>2020</v>
      </c>
      <c r="B1" s="185" t="s">
        <v>20</v>
      </c>
      <c r="C1" s="186" t="s">
        <v>50</v>
      </c>
      <c r="D1" s="187" t="s">
        <v>37</v>
      </c>
      <c r="E1" s="188" t="s">
        <v>51</v>
      </c>
      <c r="F1" s="172"/>
      <c r="G1" s="173" t="s">
        <v>21</v>
      </c>
      <c r="H1" s="189" t="s">
        <v>22</v>
      </c>
      <c r="I1" s="190"/>
      <c r="J1" s="191"/>
      <c r="K1" s="99"/>
      <c r="M1" s="103" t="s">
        <v>23</v>
      </c>
      <c r="N1" s="103" t="s">
        <v>79</v>
      </c>
      <c r="O1" s="103" t="s">
        <v>89</v>
      </c>
    </row>
    <row r="2" spans="1:21" ht="50.1" customHeight="1" thickBot="1" x14ac:dyDescent="0.3">
      <c r="A2" s="104" t="s">
        <v>24</v>
      </c>
      <c r="B2" s="105" t="s">
        <v>25</v>
      </c>
      <c r="C2" s="106" t="s">
        <v>26</v>
      </c>
      <c r="D2" s="107" t="s">
        <v>27</v>
      </c>
      <c r="E2" s="108" t="s">
        <v>28</v>
      </c>
      <c r="F2" s="109" t="s">
        <v>29</v>
      </c>
      <c r="G2" s="110"/>
      <c r="H2" s="111" t="s">
        <v>30</v>
      </c>
      <c r="I2" s="112" t="s">
        <v>31</v>
      </c>
      <c r="J2" s="113" t="s">
        <v>32</v>
      </c>
      <c r="M2" s="114" t="s">
        <v>43</v>
      </c>
      <c r="N2" s="205" t="s">
        <v>44</v>
      </c>
      <c r="O2" s="114" t="s">
        <v>87</v>
      </c>
      <c r="P2" s="205" t="s">
        <v>94</v>
      </c>
      <c r="Q2" s="205" t="s">
        <v>97</v>
      </c>
      <c r="R2" s="114" t="s">
        <v>101</v>
      </c>
      <c r="S2" s="301" t="s">
        <v>118</v>
      </c>
      <c r="T2" s="301" t="s">
        <v>126</v>
      </c>
      <c r="U2" s="302" t="s">
        <v>127</v>
      </c>
    </row>
    <row r="3" spans="1:21" x14ac:dyDescent="0.25">
      <c r="A3" s="116" t="s">
        <v>38</v>
      </c>
      <c r="B3" s="117"/>
      <c r="C3" s="117"/>
      <c r="D3" s="118" t="s">
        <v>44</v>
      </c>
      <c r="E3" s="119">
        <v>9160</v>
      </c>
      <c r="F3" s="157">
        <v>0.3422</v>
      </c>
      <c r="G3" s="143"/>
      <c r="H3" s="144"/>
      <c r="I3" s="145"/>
      <c r="J3" s="146"/>
      <c r="K3" s="140"/>
      <c r="M3" s="120">
        <f>SUM(H3)</f>
        <v>0</v>
      </c>
    </row>
    <row r="4" spans="1:21" ht="15.75" thickBot="1" x14ac:dyDescent="0.3">
      <c r="A4" s="121"/>
      <c r="B4" s="122" t="s">
        <v>45</v>
      </c>
      <c r="C4" s="123"/>
      <c r="D4" s="124" t="s">
        <v>44</v>
      </c>
      <c r="E4" s="125"/>
      <c r="F4" s="147"/>
      <c r="G4" s="148"/>
      <c r="H4" s="149"/>
      <c r="I4" s="150"/>
      <c r="J4" s="151"/>
      <c r="K4" s="140"/>
      <c r="M4" s="120">
        <f>SUM(I4)</f>
        <v>0</v>
      </c>
    </row>
    <row r="5" spans="1:21" ht="15.75" thickBot="1" x14ac:dyDescent="0.3">
      <c r="A5" s="126"/>
      <c r="B5" s="127"/>
      <c r="C5" s="180" t="s">
        <v>46</v>
      </c>
      <c r="D5" s="184" t="s">
        <v>47</v>
      </c>
      <c r="E5" s="129"/>
      <c r="F5" s="152"/>
      <c r="G5" s="153"/>
      <c r="H5" s="154"/>
      <c r="I5" s="155"/>
      <c r="J5" s="244"/>
      <c r="K5" s="139">
        <f>SUM(J5,I4,H3)</f>
        <v>0</v>
      </c>
      <c r="M5" s="120">
        <f>SUM(J5)</f>
        <v>0</v>
      </c>
    </row>
    <row r="6" spans="1:21" x14ac:dyDescent="0.25">
      <c r="A6" s="116" t="s">
        <v>39</v>
      </c>
      <c r="B6" s="117"/>
      <c r="C6" s="117"/>
      <c r="D6" s="118" t="s">
        <v>43</v>
      </c>
      <c r="E6" s="119">
        <v>1150</v>
      </c>
      <c r="F6" s="157">
        <v>4.2999999999999997E-2</v>
      </c>
      <c r="G6" s="143"/>
      <c r="H6" s="144"/>
      <c r="I6" s="158"/>
      <c r="J6" s="159"/>
      <c r="K6" s="140"/>
      <c r="M6" s="120">
        <f>SUM(H6)</f>
        <v>0</v>
      </c>
    </row>
    <row r="7" spans="1:21" ht="15.75" thickBot="1" x14ac:dyDescent="0.3">
      <c r="A7" s="121"/>
      <c r="B7" s="122" t="s">
        <v>48</v>
      </c>
      <c r="C7" s="123"/>
      <c r="D7" s="124" t="s">
        <v>43</v>
      </c>
      <c r="E7" s="125"/>
      <c r="F7" s="147"/>
      <c r="G7" s="148"/>
      <c r="H7" s="149"/>
      <c r="I7" s="150"/>
      <c r="J7" s="160"/>
      <c r="K7" s="140"/>
      <c r="M7" s="120">
        <f>SUM(I7)</f>
        <v>0</v>
      </c>
    </row>
    <row r="8" spans="1:21" ht="15.75" thickBot="1" x14ac:dyDescent="0.3">
      <c r="A8" s="126"/>
      <c r="B8" s="127"/>
      <c r="C8" s="245" t="s">
        <v>49</v>
      </c>
      <c r="D8" s="128" t="s">
        <v>43</v>
      </c>
      <c r="E8" s="129"/>
      <c r="F8" s="152"/>
      <c r="G8" s="153"/>
      <c r="H8" s="154"/>
      <c r="I8" s="155"/>
      <c r="J8" s="156"/>
      <c r="K8" s="139">
        <f>SUM(J8,I7,H6)</f>
        <v>0</v>
      </c>
      <c r="M8" s="120">
        <f>SUM(J8)</f>
        <v>0</v>
      </c>
    </row>
    <row r="9" spans="1:21" x14ac:dyDescent="0.25">
      <c r="A9" s="130" t="s">
        <v>76</v>
      </c>
      <c r="B9" s="123"/>
      <c r="C9" s="123"/>
      <c r="D9" s="124" t="s">
        <v>43</v>
      </c>
      <c r="E9" s="131">
        <v>110</v>
      </c>
      <c r="F9" s="161">
        <v>4.1000000000000003E-3</v>
      </c>
      <c r="G9" s="162"/>
      <c r="H9" s="163"/>
      <c r="I9" s="164"/>
      <c r="J9" s="165"/>
      <c r="K9" s="140"/>
      <c r="M9" s="120">
        <f>SUM(H9)</f>
        <v>0</v>
      </c>
    </row>
    <row r="10" spans="1:21" ht="15.75" thickBot="1" x14ac:dyDescent="0.3">
      <c r="A10" s="132"/>
      <c r="B10" s="122" t="s">
        <v>78</v>
      </c>
      <c r="C10" s="123"/>
      <c r="D10" s="124" t="s">
        <v>43</v>
      </c>
      <c r="E10" s="166"/>
      <c r="F10" s="147"/>
      <c r="G10" s="148"/>
      <c r="H10" s="149"/>
      <c r="I10" s="150"/>
      <c r="J10" s="160"/>
      <c r="K10" s="140"/>
      <c r="M10" s="120">
        <f>SUM(I10)</f>
        <v>0</v>
      </c>
    </row>
    <row r="11" spans="1:21" ht="15.75" thickBot="1" x14ac:dyDescent="0.3">
      <c r="A11" s="133"/>
      <c r="B11" s="127"/>
      <c r="C11" s="245" t="s">
        <v>49</v>
      </c>
      <c r="D11" s="180" t="s">
        <v>43</v>
      </c>
      <c r="E11" s="167"/>
      <c r="F11" s="152"/>
      <c r="G11" s="153"/>
      <c r="H11" s="154"/>
      <c r="I11" s="155"/>
      <c r="J11" s="181"/>
      <c r="K11" s="139">
        <f>SUM(J11,I10,H9)</f>
        <v>0</v>
      </c>
      <c r="M11" s="89"/>
    </row>
    <row r="12" spans="1:21" x14ac:dyDescent="0.25">
      <c r="A12" s="116" t="s">
        <v>80</v>
      </c>
      <c r="B12" s="117"/>
      <c r="C12" s="117"/>
      <c r="D12" s="118" t="s">
        <v>44</v>
      </c>
      <c r="E12" s="119">
        <v>3000</v>
      </c>
      <c r="F12" s="157">
        <v>0.11210000000000001</v>
      </c>
      <c r="G12" s="143"/>
      <c r="H12" s="144"/>
      <c r="I12" s="145"/>
      <c r="J12" s="146"/>
      <c r="K12" s="140"/>
      <c r="M12" s="89"/>
    </row>
    <row r="13" spans="1:21" ht="15.75" thickBot="1" x14ac:dyDescent="0.3">
      <c r="A13" s="121"/>
      <c r="B13" s="122" t="s">
        <v>85</v>
      </c>
      <c r="C13" s="123"/>
      <c r="D13" s="124" t="s">
        <v>44</v>
      </c>
      <c r="E13" s="125"/>
      <c r="F13" s="147"/>
      <c r="G13" s="148"/>
      <c r="H13" s="149"/>
      <c r="I13" s="150"/>
      <c r="J13" s="151"/>
      <c r="K13" s="140"/>
      <c r="M13" s="89"/>
    </row>
    <row r="14" spans="1:21" ht="15.75" thickBot="1" x14ac:dyDescent="0.3">
      <c r="A14" s="126"/>
      <c r="B14" s="127"/>
      <c r="C14" s="180" t="s">
        <v>46</v>
      </c>
      <c r="D14" s="184" t="s">
        <v>47</v>
      </c>
      <c r="E14" s="129"/>
      <c r="F14" s="152"/>
      <c r="G14" s="153"/>
      <c r="H14" s="154"/>
      <c r="I14" s="155"/>
      <c r="J14" s="244"/>
      <c r="K14" s="139">
        <f>SUM(J14,I13,H12)</f>
        <v>0</v>
      </c>
      <c r="M14" s="89"/>
    </row>
    <row r="15" spans="1:21" x14ac:dyDescent="0.25">
      <c r="A15" s="116" t="s">
        <v>81</v>
      </c>
      <c r="B15" s="117"/>
      <c r="C15" s="117"/>
      <c r="D15" s="118" t="s">
        <v>87</v>
      </c>
      <c r="E15" s="119">
        <v>4580</v>
      </c>
      <c r="F15" s="303">
        <v>0.1711</v>
      </c>
      <c r="G15" s="143"/>
      <c r="H15" s="144"/>
      <c r="I15" s="145"/>
      <c r="J15" s="146"/>
      <c r="K15" s="140"/>
      <c r="M15" s="89"/>
    </row>
    <row r="16" spans="1:21" ht="15.75" thickBot="1" x14ac:dyDescent="0.3">
      <c r="A16" s="121"/>
      <c r="B16" s="122" t="s">
        <v>86</v>
      </c>
      <c r="C16" s="123"/>
      <c r="D16" s="124" t="s">
        <v>87</v>
      </c>
      <c r="E16" s="125"/>
      <c r="F16" s="147"/>
      <c r="G16" s="148"/>
      <c r="H16" s="149"/>
      <c r="I16" s="150"/>
      <c r="J16" s="151"/>
      <c r="K16" s="140"/>
      <c r="M16" s="89"/>
    </row>
    <row r="17" spans="1:13" ht="15.75" thickBot="1" x14ac:dyDescent="0.3">
      <c r="A17" s="126"/>
      <c r="B17" s="127"/>
      <c r="C17" s="180" t="s">
        <v>88</v>
      </c>
      <c r="D17" s="184" t="s">
        <v>47</v>
      </c>
      <c r="E17" s="129"/>
      <c r="F17" s="152"/>
      <c r="G17" s="153"/>
      <c r="H17" s="154"/>
      <c r="I17" s="155"/>
      <c r="J17" s="244"/>
      <c r="K17" s="139">
        <f>SUM(J17,I16,H15)</f>
        <v>0</v>
      </c>
      <c r="M17" s="89"/>
    </row>
    <row r="18" spans="1:13" x14ac:dyDescent="0.25">
      <c r="A18" s="116" t="s">
        <v>90</v>
      </c>
      <c r="B18" s="117"/>
      <c r="C18" s="117"/>
      <c r="D18" s="118" t="s">
        <v>101</v>
      </c>
      <c r="E18" s="119">
        <v>6980</v>
      </c>
      <c r="F18" s="157">
        <v>0.26079999999999998</v>
      </c>
      <c r="G18" s="143"/>
      <c r="H18" s="144"/>
      <c r="I18" s="145"/>
      <c r="J18" s="146"/>
      <c r="K18" s="140"/>
      <c r="M18" s="89"/>
    </row>
    <row r="19" spans="1:13" ht="15.75" thickBot="1" x14ac:dyDescent="0.3">
      <c r="A19" s="121"/>
      <c r="B19" s="122" t="s">
        <v>93</v>
      </c>
      <c r="C19" s="123"/>
      <c r="D19" s="124" t="s">
        <v>94</v>
      </c>
      <c r="E19" s="125"/>
      <c r="F19" s="147"/>
      <c r="G19" s="148"/>
      <c r="H19" s="149"/>
      <c r="I19" s="150"/>
      <c r="J19" s="151"/>
      <c r="K19" s="140"/>
      <c r="M19" s="89"/>
    </row>
    <row r="20" spans="1:13" ht="15.75" thickBot="1" x14ac:dyDescent="0.3">
      <c r="A20" s="126"/>
      <c r="B20" s="127"/>
      <c r="C20" s="180" t="s">
        <v>95</v>
      </c>
      <c r="D20" s="184" t="s">
        <v>47</v>
      </c>
      <c r="E20" s="129"/>
      <c r="F20" s="152"/>
      <c r="G20" s="153"/>
      <c r="H20" s="154"/>
      <c r="I20" s="155"/>
      <c r="J20" s="156"/>
      <c r="K20" s="139">
        <f>SUM(J20,I19,H18)</f>
        <v>0</v>
      </c>
      <c r="M20" s="89"/>
    </row>
    <row r="21" spans="1:13" x14ac:dyDescent="0.25">
      <c r="A21" s="116" t="s">
        <v>91</v>
      </c>
      <c r="B21" s="117"/>
      <c r="C21" s="117"/>
      <c r="D21" s="118" t="s">
        <v>43</v>
      </c>
      <c r="E21" s="119">
        <v>95</v>
      </c>
      <c r="F21" s="157">
        <v>3.5000000000000001E-3</v>
      </c>
      <c r="G21" s="143"/>
      <c r="H21" s="144"/>
      <c r="I21" s="145"/>
      <c r="J21" s="146"/>
      <c r="K21" s="140"/>
      <c r="M21" s="89"/>
    </row>
    <row r="22" spans="1:13" ht="15.75" thickBot="1" x14ac:dyDescent="0.3">
      <c r="A22" s="121"/>
      <c r="B22" s="122" t="s">
        <v>96</v>
      </c>
      <c r="C22" s="123"/>
      <c r="D22" s="124" t="s">
        <v>43</v>
      </c>
      <c r="E22" s="125"/>
      <c r="F22" s="147"/>
      <c r="G22" s="148"/>
      <c r="H22" s="149"/>
      <c r="I22" s="150"/>
      <c r="J22" s="151"/>
      <c r="K22" s="140"/>
      <c r="M22" s="89"/>
    </row>
    <row r="23" spans="1:13" ht="15.75" thickBot="1" x14ac:dyDescent="0.3">
      <c r="A23" s="126"/>
      <c r="B23" s="127"/>
      <c r="C23" s="245" t="s">
        <v>49</v>
      </c>
      <c r="D23" s="128" t="s">
        <v>43</v>
      </c>
      <c r="E23" s="129"/>
      <c r="F23" s="152"/>
      <c r="G23" s="153"/>
      <c r="H23" s="154"/>
      <c r="I23" s="155"/>
      <c r="J23" s="156"/>
      <c r="K23" s="139">
        <f>SUM(J23,I22,H21)</f>
        <v>0</v>
      </c>
      <c r="M23" s="89"/>
    </row>
    <row r="24" spans="1:13" x14ac:dyDescent="0.25">
      <c r="A24" s="116" t="s">
        <v>92</v>
      </c>
      <c r="B24" s="117"/>
      <c r="C24" s="117"/>
      <c r="D24" s="118" t="s">
        <v>97</v>
      </c>
      <c r="E24" s="119">
        <v>50</v>
      </c>
      <c r="F24" s="157">
        <v>1.9E-3</v>
      </c>
      <c r="G24" s="143"/>
      <c r="H24" s="144"/>
      <c r="I24" s="145"/>
      <c r="J24" s="146"/>
      <c r="K24" s="140"/>
      <c r="M24" s="89"/>
    </row>
    <row r="25" spans="1:13" ht="15.75" thickBot="1" x14ac:dyDescent="0.3">
      <c r="A25" s="121"/>
      <c r="B25" s="122" t="s">
        <v>98</v>
      </c>
      <c r="C25" s="123"/>
      <c r="D25" s="124" t="s">
        <v>97</v>
      </c>
      <c r="E25" s="125"/>
      <c r="F25" s="147"/>
      <c r="G25" s="148"/>
      <c r="H25" s="149"/>
      <c r="I25" s="150"/>
      <c r="J25" s="151"/>
      <c r="K25" s="140"/>
      <c r="M25" s="89"/>
    </row>
    <row r="26" spans="1:13" ht="15.75" thickBot="1" x14ac:dyDescent="0.3">
      <c r="A26" s="126"/>
      <c r="B26" s="127"/>
      <c r="C26" s="180" t="s">
        <v>99</v>
      </c>
      <c r="D26" s="184" t="s">
        <v>47</v>
      </c>
      <c r="E26" s="129"/>
      <c r="F26" s="152"/>
      <c r="G26" s="153"/>
      <c r="H26" s="154"/>
      <c r="I26" s="155"/>
      <c r="J26" s="156"/>
      <c r="K26" s="139">
        <f>SUM(J26,I25,H24)</f>
        <v>0</v>
      </c>
      <c r="M26" s="89"/>
    </row>
    <row r="27" spans="1:13" x14ac:dyDescent="0.25">
      <c r="A27" s="116" t="s">
        <v>114</v>
      </c>
      <c r="B27" s="117"/>
      <c r="C27" s="117"/>
      <c r="D27" s="118" t="s">
        <v>118</v>
      </c>
      <c r="E27" s="119">
        <v>1290</v>
      </c>
      <c r="F27" s="157">
        <v>4.82E-2</v>
      </c>
      <c r="G27" s="143"/>
      <c r="H27" s="144"/>
      <c r="I27" s="145"/>
      <c r="J27" s="146"/>
      <c r="K27" s="140"/>
      <c r="M27" s="89"/>
    </row>
    <row r="28" spans="1:13" ht="15.75" thickBot="1" x14ac:dyDescent="0.3">
      <c r="A28" s="121"/>
      <c r="B28" s="122" t="s">
        <v>117</v>
      </c>
      <c r="C28" s="123"/>
      <c r="D28" s="124" t="s">
        <v>87</v>
      </c>
      <c r="E28" s="125"/>
      <c r="F28" s="147"/>
      <c r="G28" s="148"/>
      <c r="H28" s="149"/>
      <c r="I28" s="150"/>
      <c r="J28" s="151"/>
      <c r="K28" s="140"/>
      <c r="M28" s="89"/>
    </row>
    <row r="29" spans="1:13" ht="15.75" thickBot="1" x14ac:dyDescent="0.3">
      <c r="A29" s="126"/>
      <c r="B29" s="127"/>
      <c r="C29" s="180" t="s">
        <v>119</v>
      </c>
      <c r="D29" s="184" t="s">
        <v>47</v>
      </c>
      <c r="E29" s="129"/>
      <c r="F29" s="152"/>
      <c r="G29" s="153"/>
      <c r="H29" s="154"/>
      <c r="I29" s="155"/>
      <c r="J29" s="156"/>
      <c r="K29" s="139">
        <f>SUM(J29,I28,H27)</f>
        <v>0</v>
      </c>
      <c r="M29" s="89"/>
    </row>
    <row r="30" spans="1:13" x14ac:dyDescent="0.25">
      <c r="A30" s="116" t="s">
        <v>116</v>
      </c>
      <c r="B30" s="117"/>
      <c r="C30" s="117"/>
      <c r="D30" s="118" t="s">
        <v>44</v>
      </c>
      <c r="E30" s="119">
        <v>153</v>
      </c>
      <c r="F30" s="157">
        <v>5.7000000000000002E-3</v>
      </c>
      <c r="G30" s="143"/>
      <c r="H30" s="144"/>
      <c r="I30" s="145"/>
      <c r="J30" s="146"/>
      <c r="K30" s="140"/>
      <c r="M30" s="89"/>
    </row>
    <row r="31" spans="1:13" ht="15.75" thickBot="1" x14ac:dyDescent="0.3">
      <c r="A31" s="121" t="s">
        <v>120</v>
      </c>
      <c r="B31" s="122" t="s">
        <v>85</v>
      </c>
      <c r="C31" s="123"/>
      <c r="D31" s="124" t="s">
        <v>44</v>
      </c>
      <c r="E31" s="125"/>
      <c r="F31" s="147"/>
      <c r="G31" s="148"/>
      <c r="H31" s="149"/>
      <c r="I31" s="150"/>
      <c r="J31" s="151"/>
      <c r="K31" s="140"/>
      <c r="M31" s="89"/>
    </row>
    <row r="32" spans="1:13" ht="15.75" thickBot="1" x14ac:dyDescent="0.3">
      <c r="A32" s="126"/>
      <c r="B32" s="127"/>
      <c r="C32" s="180" t="s">
        <v>46</v>
      </c>
      <c r="D32" s="184" t="s">
        <v>47</v>
      </c>
      <c r="E32" s="129"/>
      <c r="F32" s="152"/>
      <c r="G32" s="153"/>
      <c r="H32" s="154"/>
      <c r="I32" s="155"/>
      <c r="J32" s="156"/>
      <c r="K32" s="139">
        <f>SUM(J32,I31,H30)</f>
        <v>0</v>
      </c>
      <c r="M32" s="89"/>
    </row>
    <row r="33" spans="1:19" x14ac:dyDescent="0.25">
      <c r="A33" s="116" t="s">
        <v>121</v>
      </c>
      <c r="B33" s="117"/>
      <c r="C33" s="117"/>
      <c r="D33" s="118" t="s">
        <v>126</v>
      </c>
      <c r="E33" s="119">
        <v>198</v>
      </c>
      <c r="F33" s="157">
        <v>7.4000000000000003E-3</v>
      </c>
      <c r="G33" s="143"/>
      <c r="H33" s="144"/>
      <c r="I33" s="145"/>
      <c r="J33" s="146"/>
      <c r="K33" s="140"/>
      <c r="M33" s="89"/>
    </row>
    <row r="34" spans="1:19" ht="15.75" thickBot="1" x14ac:dyDescent="0.3">
      <c r="A34" s="121"/>
      <c r="B34" s="122" t="s">
        <v>124</v>
      </c>
      <c r="C34" s="123"/>
      <c r="D34" s="124" t="s">
        <v>127</v>
      </c>
      <c r="E34" s="125"/>
      <c r="F34" s="147"/>
      <c r="G34" s="148"/>
      <c r="H34" s="149"/>
      <c r="I34" s="150"/>
      <c r="J34" s="151"/>
      <c r="K34" s="140"/>
      <c r="M34" s="89"/>
    </row>
    <row r="35" spans="1:19" ht="15.75" thickBot="1" x14ac:dyDescent="0.3">
      <c r="A35" s="126"/>
      <c r="B35" s="127"/>
      <c r="C35" s="180" t="s">
        <v>125</v>
      </c>
      <c r="D35" s="184" t="s">
        <v>47</v>
      </c>
      <c r="E35" s="129"/>
      <c r="F35" s="152"/>
      <c r="G35" s="153"/>
      <c r="H35" s="154"/>
      <c r="I35" s="155"/>
      <c r="J35" s="156"/>
      <c r="K35" s="139">
        <f>SUM(J35,I34,H33)</f>
        <v>0</v>
      </c>
      <c r="M35" s="89"/>
    </row>
    <row r="36" spans="1:19" x14ac:dyDescent="0.25">
      <c r="A36" s="116"/>
      <c r="B36" s="117"/>
      <c r="C36" s="117"/>
      <c r="D36" s="118"/>
      <c r="E36" s="119"/>
      <c r="F36" s="142"/>
      <c r="G36" s="143"/>
      <c r="H36" s="144"/>
      <c r="I36" s="145"/>
      <c r="J36" s="146"/>
      <c r="K36" s="140"/>
      <c r="M36" s="89"/>
    </row>
    <row r="37" spans="1:19" ht="15.75" thickBot="1" x14ac:dyDescent="0.3">
      <c r="A37" s="121"/>
      <c r="B37" s="122"/>
      <c r="C37" s="123"/>
      <c r="D37" s="124"/>
      <c r="E37" s="125"/>
      <c r="F37" s="147"/>
      <c r="G37" s="148"/>
      <c r="H37" s="149"/>
      <c r="I37" s="150"/>
      <c r="J37" s="151"/>
      <c r="K37" s="140"/>
      <c r="M37" s="89"/>
    </row>
    <row r="38" spans="1:19" ht="15.75" thickBot="1" x14ac:dyDescent="0.3">
      <c r="A38" s="126"/>
      <c r="B38" s="127"/>
      <c r="C38" s="180"/>
      <c r="D38" s="128"/>
      <c r="E38" s="129"/>
      <c r="F38" s="152"/>
      <c r="G38" s="153"/>
      <c r="H38" s="154"/>
      <c r="I38" s="155"/>
      <c r="J38" s="156"/>
      <c r="K38" s="139">
        <f>SUM(J38,I37,H36)</f>
        <v>0</v>
      </c>
      <c r="M38" s="89"/>
    </row>
    <row r="39" spans="1:19" x14ac:dyDescent="0.25">
      <c r="A39" s="116"/>
      <c r="B39" s="117"/>
      <c r="C39" s="117"/>
      <c r="D39" s="118"/>
      <c r="E39" s="119"/>
      <c r="F39" s="142"/>
      <c r="G39" s="143"/>
      <c r="H39" s="144"/>
      <c r="I39" s="145"/>
      <c r="J39" s="146"/>
      <c r="K39" s="140"/>
      <c r="M39" s="89"/>
    </row>
    <row r="40" spans="1:19" ht="15.75" thickBot="1" x14ac:dyDescent="0.3">
      <c r="A40" s="121"/>
      <c r="B40" s="122"/>
      <c r="C40" s="123"/>
      <c r="D40" s="124"/>
      <c r="E40" s="125"/>
      <c r="F40" s="147"/>
      <c r="G40" s="148"/>
      <c r="H40" s="149"/>
      <c r="I40" s="150"/>
      <c r="J40" s="151"/>
      <c r="K40" s="140"/>
      <c r="M40" s="89"/>
    </row>
    <row r="41" spans="1:19" ht="15.75" thickBot="1" x14ac:dyDescent="0.3">
      <c r="A41" s="126"/>
      <c r="B41" s="127"/>
      <c r="C41" s="180"/>
      <c r="D41" s="128"/>
      <c r="E41" s="129"/>
      <c r="F41" s="152"/>
      <c r="G41" s="153"/>
      <c r="H41" s="154"/>
      <c r="I41" s="155"/>
      <c r="J41" s="156"/>
      <c r="K41" s="139">
        <f>SUM(J41,I40,H39)</f>
        <v>0</v>
      </c>
      <c r="M41" s="89"/>
    </row>
    <row r="42" spans="1:19" x14ac:dyDescent="0.25">
      <c r="A42" s="116"/>
      <c r="B42" s="117"/>
      <c r="C42" s="117"/>
      <c r="D42" s="118"/>
      <c r="E42" s="119"/>
      <c r="F42" s="142"/>
      <c r="G42" s="143"/>
      <c r="H42" s="144"/>
      <c r="I42" s="145"/>
      <c r="J42" s="146"/>
      <c r="K42" s="140"/>
      <c r="M42" s="89"/>
    </row>
    <row r="43" spans="1:19" ht="15.75" thickBot="1" x14ac:dyDescent="0.3">
      <c r="A43" s="121"/>
      <c r="B43" s="122"/>
      <c r="C43" s="123"/>
      <c r="D43" s="124"/>
      <c r="E43" s="125"/>
      <c r="F43" s="147"/>
      <c r="G43" s="148"/>
      <c r="H43" s="149"/>
      <c r="I43" s="150"/>
      <c r="J43" s="151"/>
      <c r="K43" s="140"/>
      <c r="M43" s="89"/>
    </row>
    <row r="44" spans="1:19" ht="15.75" thickBot="1" x14ac:dyDescent="0.3">
      <c r="A44" s="126"/>
      <c r="B44" s="127"/>
      <c r="C44" s="180"/>
      <c r="D44" s="128"/>
      <c r="E44" s="129"/>
      <c r="F44" s="152"/>
      <c r="G44" s="153"/>
      <c r="H44" s="154"/>
      <c r="I44" s="155"/>
      <c r="J44" s="156"/>
      <c r="K44" s="139">
        <f>SUM(J44,I43,H42)</f>
        <v>0</v>
      </c>
      <c r="M44" s="89"/>
    </row>
    <row r="45" spans="1:19" ht="15.75" thickBot="1" x14ac:dyDescent="0.3">
      <c r="E45" s="168">
        <f>SUM(E33,E30,E27,E24,E21,E18,E15,E12,E9,E6,E3)</f>
        <v>26766</v>
      </c>
      <c r="F45" s="169">
        <f>SUM(F33,F30,F27,F24,F21,F18,F15,F12,F9,F6,F3)</f>
        <v>1</v>
      </c>
      <c r="G45" s="170">
        <f>SUM(G9,G6,G3)</f>
        <v>0</v>
      </c>
      <c r="H45" s="171">
        <f>SUM(H9,H6,H3)</f>
        <v>0</v>
      </c>
      <c r="I45" s="171">
        <f>SUM(I10,I7,I4)</f>
        <v>0</v>
      </c>
      <c r="J45" s="171">
        <f>SUM(J11,J8,J5)</f>
        <v>0</v>
      </c>
      <c r="K45" s="141">
        <f>SUM(K11,K8,K5)</f>
        <v>0</v>
      </c>
      <c r="M45" s="114"/>
      <c r="N45" s="115"/>
      <c r="O45" s="115"/>
      <c r="P45" s="115"/>
      <c r="Q45" s="115"/>
      <c r="R45" s="115"/>
      <c r="S45" s="115"/>
    </row>
    <row r="46" spans="1:19" ht="15.75" thickBot="1" x14ac:dyDescent="0.3">
      <c r="A46" s="102" t="s">
        <v>33</v>
      </c>
      <c r="B46" s="102" t="s">
        <v>34</v>
      </c>
      <c r="C46" s="84" t="s">
        <v>35</v>
      </c>
      <c r="D46" s="84" t="s">
        <v>36</v>
      </c>
      <c r="M46" s="89"/>
    </row>
    <row r="47" spans="1:19" x14ac:dyDescent="0.25">
      <c r="A47" s="134"/>
      <c r="B47" s="135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38">
        <f>SUM(M3:M46)</f>
        <v>0</v>
      </c>
    </row>
    <row r="51" spans="3:3" x14ac:dyDescent="0.25">
      <c r="C51" s="1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ARAPAHOE PARK RACE SCHEDULE</vt:lpstr>
      <vt:lpstr>ARABIAN RACE RESULTS</vt:lpstr>
      <vt:lpstr>CO-BRA RUNNER RESULTS</vt:lpstr>
      <vt:lpstr>CO-BRA RUNNER DISTRIBUTION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gromelski</dc:creator>
  <cp:lastModifiedBy>james gromelski</cp:lastModifiedBy>
  <dcterms:created xsi:type="dcterms:W3CDTF">2020-06-13T19:07:54Z</dcterms:created>
  <dcterms:modified xsi:type="dcterms:W3CDTF">2020-09-30T03:38:30Z</dcterms:modified>
</cp:coreProperties>
</file>